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3-07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D62" i="1"/>
  <c r="G61" i="1"/>
  <c r="G62" i="1" s="1"/>
  <c r="F61" i="1"/>
  <c r="E61" i="1"/>
  <c r="E62" i="1" s="1"/>
  <c r="D61" i="1"/>
  <c r="C61" i="1"/>
  <c r="C62" i="1" s="1"/>
  <c r="F58" i="1"/>
  <c r="D58" i="1"/>
  <c r="G57" i="1"/>
  <c r="G58" i="1" s="1"/>
  <c r="F57" i="1"/>
  <c r="E57" i="1"/>
  <c r="E58" i="1" s="1"/>
  <c r="D57" i="1"/>
  <c r="C57" i="1"/>
  <c r="C58" i="1" s="1"/>
  <c r="F54" i="1"/>
  <c r="D54" i="1"/>
  <c r="G53" i="1"/>
  <c r="G54" i="1" s="1"/>
  <c r="F53" i="1"/>
  <c r="E53" i="1"/>
  <c r="E54" i="1" s="1"/>
  <c r="D53" i="1"/>
  <c r="C53" i="1"/>
  <c r="C54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<sst xmlns="http://schemas.openxmlformats.org/spreadsheetml/2006/main" count="66" uniqueCount="47">
  <si>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</si>
  <si>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</si>
  <si>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</si>
  <si>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</si>
  <si>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JULY 2023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</si>
  <si>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</si>
  <si>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</si>
  <si>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</si>
  <si>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</si>
  <si>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</si>
  <si>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</si>
  <si>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</si>
  <si>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</si>
  <si>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</si>
  <si>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</si>
  <si>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</si>
  <si>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</si>
  <si>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</si>
  <si>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</si>
  <si>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</si>
  <si>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</si>
  <si>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</si>
  <si>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</si>
  <si>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</si>
  <si>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</si>
  <si>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</si>
  <si>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</si>
  <si>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</si>
  <si>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</si>
  <si>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</si>
  <si>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</si>
  <si>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</si>
  <si>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</si>
  <si>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</si>
  <si>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2023 - JULY 31, 2023</t>
  </si>
  <si>
    <t xml:space="preserve">      </t>
  </si>
  <si>
    <t>FYTD</t>
  </si>
  <si>
    <t>Opening Date</t>
  </si>
  <si>
    <t>Total AGR</t>
  </si>
  <si>
    <t>Support Deduct.</t>
  </si>
  <si>
    <t>State Tax</t>
  </si>
  <si>
    <t>July 2022</t>
  </si>
  <si>
    <t>FY 23/24 - FY 22/23</t>
  </si>
  <si>
    <t>July 2021</t>
  </si>
  <si>
    <t>FY 23/24 - FY 21/22</t>
  </si>
  <si>
    <t>July 2020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</si>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</sst>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4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169" fontId="2" fillId="0" borderId="19" xfId="3" applyNumberFormat="1" applyFont="1" applyFill="1" applyBorder="1"/>
    <xf numFmtId="169" fontId="2" fillId="0" borderId="2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8453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65837" y="2909887"/>
          <a:ext cx="161925" cy="26352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topLeftCell="A46" workbookViewId="0">
      <selection activeCell="A61" sqref="A61"/>
    </sheetView>
  </sheetViews>
  <sheetFormatPr defaultColWidth="9" defaultRowHeight="12.5" x14ac:dyDescent="0.25"/>
  <cols>
    <col min="1" max="1" width="15.75" style="6" customWidth="1"/>
    <col min="2" max="2" width="11.33203125" style="6" customWidth="1"/>
    <col min="3" max="3" width="10.75" style="6" customWidth="1"/>
    <col min="4" max="4" width="11.08203125" style="6" customWidth="1"/>
    <col min="5" max="5" width="13.33203125" style="6" customWidth="1"/>
    <col min="6" max="6" width="13.75" style="6" customWidth="1"/>
    <col min="7" max="8" width="11.33203125" style="6" customWidth="1"/>
    <col min="9" max="9" width="11.75" style="6" customWidth="1"/>
    <col min="10" max="16384" width="9" style="6"/>
  </cols>
  <sheetData>
    <row r="1" spans="1:12" ht="16.39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39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39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83629</v>
      </c>
      <c r="E9" s="27">
        <v>14260197.119999999</v>
      </c>
      <c r="F9" s="28">
        <v>2566835.5099999998</v>
      </c>
      <c r="G9" s="28">
        <v>11693361.609999999</v>
      </c>
      <c r="H9" s="29">
        <v>2163271.8978499998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76656</v>
      </c>
      <c r="E10" s="35">
        <v>3588742.8</v>
      </c>
      <c r="F10" s="36">
        <v>645973.71</v>
      </c>
      <c r="G10" s="36">
        <v>2942769.09</v>
      </c>
      <c r="H10" s="37">
        <v>544412.28165000002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52672</v>
      </c>
      <c r="E11" s="35">
        <v>6450248.1399999997</v>
      </c>
      <c r="F11" s="36">
        <v>1161044.68</v>
      </c>
      <c r="G11" s="36">
        <v>5289203.46</v>
      </c>
      <c r="H11" s="37">
        <v>978502.64009999996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37872</v>
      </c>
      <c r="E12" s="42">
        <v>3260879.45</v>
      </c>
      <c r="F12" s="43">
        <v>586958.28</v>
      </c>
      <c r="G12" s="43">
        <v>2673921.17</v>
      </c>
      <c r="H12" s="44">
        <v>494675.41644999996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250829</v>
      </c>
      <c r="E13" s="43">
        <v>27560067.509999998</v>
      </c>
      <c r="F13" s="43">
        <v>4960812.18</v>
      </c>
      <c r="G13" s="43">
        <v>22599255.329999998</v>
      </c>
      <c r="H13" s="44">
        <v>4180862.2360499995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45108</v>
      </c>
      <c r="C27" s="67">
        <v>45078</v>
      </c>
      <c r="D27" s="68" t="s">
        <v>30</v>
      </c>
      <c r="E27" s="69" t="s">
        <v>31</v>
      </c>
      <c r="F27" s="70">
        <v>44743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14260197.119999999</v>
      </c>
      <c r="C28" s="27">
        <v>14163159.92</v>
      </c>
      <c r="D28" s="73">
        <v>97037.199999999255</v>
      </c>
      <c r="E28" s="74">
        <v>6.8513806627976881E-3</v>
      </c>
      <c r="F28" s="75">
        <v>16206616.32</v>
      </c>
      <c r="G28" s="76">
        <v>-1946419.2000000011</v>
      </c>
      <c r="H28" s="74">
        <v>-0.12010028259865667</v>
      </c>
      <c r="I28" s="5"/>
      <c r="J28" s="5"/>
      <c r="K28" s="5"/>
      <c r="L28" s="5"/>
    </row>
    <row r="29" spans="1:12" x14ac:dyDescent="0.25">
      <c r="A29" s="77" t="s">
        <v>19</v>
      </c>
      <c r="B29" s="78">
        <v>3588742.8</v>
      </c>
      <c r="C29" s="35">
        <v>3465977.37</v>
      </c>
      <c r="D29" s="79">
        <v>122765.4299999997</v>
      </c>
      <c r="E29" s="80">
        <v>3.5420147593173607E-2</v>
      </c>
      <c r="F29" s="50">
        <v>3087913.93</v>
      </c>
      <c r="G29" s="81">
        <v>500828.86999999965</v>
      </c>
      <c r="H29" s="80">
        <v>0.1621900355234317</v>
      </c>
      <c r="I29" s="5"/>
      <c r="J29" s="5"/>
      <c r="K29" s="5"/>
      <c r="L29" s="5"/>
    </row>
    <row r="30" spans="1:12" x14ac:dyDescent="0.25">
      <c r="A30" s="77" t="s">
        <v>20</v>
      </c>
      <c r="B30" s="78">
        <v>6450248.1399999997</v>
      </c>
      <c r="C30" s="35">
        <v>6013080.1699999999</v>
      </c>
      <c r="D30" s="79">
        <v>437167.96999999974</v>
      </c>
      <c r="E30" s="80">
        <v>7.2702834095092359E-2</v>
      </c>
      <c r="F30" s="50">
        <v>6213527</v>
      </c>
      <c r="G30" s="81">
        <v>236721.13999999966</v>
      </c>
      <c r="H30" s="80">
        <v>3.8097708435160846E-2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3260879.45</v>
      </c>
      <c r="C31" s="42">
        <v>3551170.29</v>
      </c>
      <c r="D31" s="84">
        <v>-290290.83999999985</v>
      </c>
      <c r="E31" s="85">
        <v>-8.1745119578593858E-2</v>
      </c>
      <c r="F31" s="86">
        <v>3815675.46</v>
      </c>
      <c r="G31" s="87">
        <v>-554796.00999999978</v>
      </c>
      <c r="H31" s="85">
        <v>-0.14539916086049934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27560067.509999998</v>
      </c>
      <c r="C32" s="89">
        <v>27193387.75</v>
      </c>
      <c r="D32" s="90">
        <v>366679.75999999885</v>
      </c>
      <c r="E32" s="85">
        <v>1.3484151491937551E-2</v>
      </c>
      <c r="F32" s="91">
        <v>29323732.710000001</v>
      </c>
      <c r="G32" s="90">
        <v>-1763665.2000000016</v>
      </c>
      <c r="H32" s="85">
        <v>-6.0144634976793225E-2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6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39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39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39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83629</v>
      </c>
      <c r="D46" s="99">
        <v>14260197.119999999</v>
      </c>
      <c r="E46" s="99">
        <v>2566835.4815999996</v>
      </c>
      <c r="F46" s="99">
        <v>11693361.6384</v>
      </c>
      <c r="G46" s="99">
        <v>2163271.91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76656</v>
      </c>
      <c r="D47" s="101">
        <v>3588742.8</v>
      </c>
      <c r="E47" s="101">
        <v>645973.70399999991</v>
      </c>
      <c r="F47" s="101">
        <v>2942769.0959999999</v>
      </c>
      <c r="G47" s="101">
        <v>544412.29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52672</v>
      </c>
      <c r="D48" s="101">
        <v>6450248.1399999997</v>
      </c>
      <c r="E48" s="101">
        <v>1161044.6651999999</v>
      </c>
      <c r="F48" s="101">
        <v>5289203.4748</v>
      </c>
      <c r="G48" s="101">
        <v>978502.62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37872</v>
      </c>
      <c r="D49" s="103">
        <v>3260879.45</v>
      </c>
      <c r="E49" s="103">
        <v>586958.30099999998</v>
      </c>
      <c r="F49" s="103">
        <v>2673921.1490000002</v>
      </c>
      <c r="G49" s="103">
        <v>494675.41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250829</v>
      </c>
      <c r="D50" s="103">
        <v>27560067.509999998</v>
      </c>
      <c r="E50" s="103">
        <v>4960812.1517999992</v>
      </c>
      <c r="F50" s="103">
        <v>22599255.358200002</v>
      </c>
      <c r="G50" s="103">
        <v>4180862.2300000004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227611</v>
      </c>
      <c r="D52" s="107">
        <v>29323732.710000001</v>
      </c>
      <c r="E52" s="107">
        <v>5278271.8877999997</v>
      </c>
      <c r="F52" s="107">
        <v>24045460.8222</v>
      </c>
      <c r="G52" s="108">
        <v>4448410.2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110"/>
      <c r="C53" s="111">
        <f>C50-C52</f>
        <v>23218</v>
      </c>
      <c r="D53" s="111">
        <f t="shared" ref="D53:G53" si="0">D50-D52</f>
        <v>-1763665.200000003</v>
      </c>
      <c r="E53" s="111">
        <f t="shared" si="0"/>
        <v>-317459.7360000005</v>
      </c>
      <c r="F53" s="111">
        <f t="shared" si="0"/>
        <v>-1446205.4639999978</v>
      </c>
      <c r="G53" s="112">
        <f t="shared" si="0"/>
        <v>-267547.96999999974</v>
      </c>
      <c r="H53" s="5"/>
      <c r="I53" s="5"/>
      <c r="J53" s="5"/>
      <c r="K53" s="5"/>
      <c r="L53" s="5"/>
    </row>
    <row r="54" spans="1:12" x14ac:dyDescent="0.25">
      <c r="A54" s="113"/>
      <c r="B54" s="114"/>
      <c r="C54" s="115">
        <f>C53/C52</f>
        <v>0.10200737222717707</v>
      </c>
      <c r="D54" s="116">
        <f t="shared" ref="D54:G54" si="1">D53/D52</f>
        <v>-6.0144634976793274E-2</v>
      </c>
      <c r="E54" s="116">
        <f t="shared" si="1"/>
        <v>-6.0144634976793267E-2</v>
      </c>
      <c r="F54" s="116">
        <f t="shared" si="1"/>
        <v>-6.0144634976793079E-2</v>
      </c>
      <c r="G54" s="117">
        <f t="shared" si="1"/>
        <v>-6.0144626500496678E-2</v>
      </c>
      <c r="H54" s="5"/>
      <c r="I54" s="5"/>
      <c r="J54" s="5"/>
      <c r="K54" s="5"/>
      <c r="L54" s="5"/>
    </row>
    <row r="55" spans="1:12" x14ac:dyDescent="0.25">
      <c r="B55" s="118"/>
      <c r="C55" s="118"/>
      <c r="D55" s="118"/>
      <c r="E55" s="119"/>
      <c r="F55" s="119"/>
      <c r="G55" s="119"/>
      <c r="H55" s="5"/>
      <c r="I55" s="5"/>
      <c r="J55" s="5"/>
      <c r="K55" s="5"/>
      <c r="L55" s="5"/>
    </row>
    <row r="56" spans="1:12" x14ac:dyDescent="0.25">
      <c r="A56" s="105" t="s">
        <v>43</v>
      </c>
      <c r="B56" s="120"/>
      <c r="C56" s="107">
        <v>253564</v>
      </c>
      <c r="D56" s="107">
        <v>32378139</v>
      </c>
      <c r="E56" s="107">
        <v>5828065</v>
      </c>
      <c r="F56" s="107">
        <v>26550074</v>
      </c>
      <c r="G56" s="108">
        <v>4911764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9"/>
      <c r="C57" s="111">
        <f>C50-C56</f>
        <v>-2735</v>
      </c>
      <c r="D57" s="111">
        <f t="shared" ref="D57:G57" si="2">D50-D56</f>
        <v>-4818071.4900000021</v>
      </c>
      <c r="E57" s="111">
        <f t="shared" si="2"/>
        <v>-867252.84820000082</v>
      </c>
      <c r="F57" s="111">
        <f t="shared" si="2"/>
        <v>-3950818.6417999975</v>
      </c>
      <c r="G57" s="112">
        <f t="shared" si="2"/>
        <v>-730901.76999999955</v>
      </c>
      <c r="H57" s="5"/>
      <c r="I57" s="5"/>
      <c r="J57" s="5"/>
      <c r="K57" s="5"/>
      <c r="L57" s="5"/>
    </row>
    <row r="58" spans="1:12" x14ac:dyDescent="0.25">
      <c r="A58" s="113"/>
      <c r="B58" s="121"/>
      <c r="C58" s="115">
        <f>C57/C56</f>
        <v>-1.0786231483964601E-2</v>
      </c>
      <c r="D58" s="116">
        <f t="shared" ref="D58:G58" si="3">D57/D56</f>
        <v>-0.14880631311144851</v>
      </c>
      <c r="E58" s="116">
        <f t="shared" si="3"/>
        <v>-0.14880631019043214</v>
      </c>
      <c r="F58" s="116">
        <f t="shared" si="3"/>
        <v>-0.14880631375264708</v>
      </c>
      <c r="G58" s="117">
        <f t="shared" si="3"/>
        <v>-0.14880636976858</v>
      </c>
      <c r="H58" s="5"/>
      <c r="I58" s="5"/>
      <c r="J58" s="5"/>
      <c r="K58" s="5"/>
      <c r="L58" s="5"/>
    </row>
    <row r="59" spans="1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105" t="s">
        <v>45</v>
      </c>
      <c r="B60" s="120"/>
      <c r="C60" s="107">
        <v>212943</v>
      </c>
      <c r="D60" s="107">
        <v>27645635</v>
      </c>
      <c r="E60" s="107">
        <v>4976214</v>
      </c>
      <c r="F60" s="107">
        <v>22669421</v>
      </c>
      <c r="G60" s="108">
        <v>4193843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19"/>
      <c r="C61" s="111">
        <f>C50-C60</f>
        <v>37886</v>
      </c>
      <c r="D61" s="111">
        <f>D50-D60</f>
        <v>-85567.490000002086</v>
      </c>
      <c r="E61" s="111">
        <f>E50-E60</f>
        <v>-15401.848200000823</v>
      </c>
      <c r="F61" s="111">
        <f>F50-F60</f>
        <v>-70165.641799997538</v>
      </c>
      <c r="G61" s="112">
        <f>G50-G60</f>
        <v>-12980.769999999553</v>
      </c>
    </row>
    <row r="62" spans="1:12" x14ac:dyDescent="0.25">
      <c r="A62" s="113"/>
      <c r="B62" s="121"/>
      <c r="C62" s="115">
        <f>C61/C60</f>
        <v>0.17791615596662017</v>
      </c>
      <c r="D62" s="122">
        <f t="shared" ref="D62:G62" si="4">D61/D60</f>
        <v>-3.0951537195655692E-3</v>
      </c>
      <c r="E62" s="122">
        <f t="shared" si="4"/>
        <v>-3.0950936193662134E-3</v>
      </c>
      <c r="F62" s="122">
        <f t="shared" si="4"/>
        <v>-3.0951669122911227E-3</v>
      </c>
      <c r="G62" s="123">
        <f t="shared" si="4"/>
        <v>-3.095196935125982E-3</v>
      </c>
    </row>
  </sheetData>
  <mergeCells count="3">
    <mergeCell ref="F24:H24"/>
    <mergeCell ref="C25:E25"/>
    <mergeCell ref="F25:H25"/>
  </mergeCells>
  <conditionalFormatting sqref="A1:XFD51 A63:XFD1048576 H52:XFD62">
    <cfRule type="cellIs" dxfId="5" priority="6" stopIfTrue="1" operator="lessThan">
      <formula>0</formula>
    </cfRule>
  </conditionalFormatting>
  <conditionalFormatting sqref="A59:G59">
    <cfRule type="cellIs" dxfId="4" priority="5" stopIfTrue="1" operator="lessThan">
      <formula>0</formula>
    </cfRule>
  </conditionalFormatting>
  <conditionalFormatting sqref="A55:G58">
    <cfRule type="cellIs" dxfId="3" priority="4" stopIfTrue="1" operator="lessThan">
      <formula>0</formula>
    </cfRule>
  </conditionalFormatting>
  <conditionalFormatting sqref="A52:G54">
    <cfRule type="cellIs" dxfId="2" priority="3" stopIfTrue="1" operator="lessThan">
      <formula>0</formula>
    </cfRule>
  </conditionalFormatting>
  <conditionalFormatting sqref="A61:G62 A60:B60">
    <cfRule type="cellIs" dxfId="1" priority="2" stopIfTrue="1" operator="lessThan">
      <formula>0</formula>
    </cfRule>
  </conditionalFormatting>
  <conditionalFormatting sqref="C60:G60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2023-08-16T15:54:03Z</dcterms:created>
  <dcterms:modified xsi:type="dcterms:W3CDTF">2023-08-16T16:03:27Z</dcterms:modified>
</cp:coreProperties>
</file>