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6-06\LSP Website\"/>
    </mc:Choice>
  </mc:AlternateContent>
  <bookViews>
    <workbookView xWindow="0" yWindow="0" windowWidth="19200" windowHeight="6930"/>
  </bookViews>
  <sheets>
    <sheet name="Racetrack Revenu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53" i="1" s="1"/>
  <c r="G54" i="1" s="1"/>
  <c r="E50" i="1"/>
  <c r="E53" i="1" s="1"/>
  <c r="E54" i="1" s="1"/>
  <c r="D50" i="1"/>
  <c r="D53" i="1" s="1"/>
  <c r="D54" i="1" s="1"/>
  <c r="C50" i="1"/>
  <c r="C53" i="1" s="1"/>
  <c r="C54" i="1" s="1"/>
  <c r="F49" i="1"/>
  <c r="E49" i="1"/>
  <c r="E48" i="1"/>
  <c r="F48" i="1" s="1"/>
  <c r="E47" i="1"/>
  <c r="F47" i="1" s="1"/>
  <c r="E46" i="1"/>
  <c r="F46" i="1" s="1"/>
  <c r="F50" i="1" s="1"/>
  <c r="C40" i="1"/>
  <c r="F32" i="1"/>
  <c r="C32" i="1"/>
  <c r="B31" i="1"/>
  <c r="G31" i="1" s="1"/>
  <c r="H31" i="1" s="1"/>
  <c r="G30" i="1"/>
  <c r="H30" i="1" s="1"/>
  <c r="D30" i="1"/>
  <c r="E30" i="1" s="1"/>
  <c r="B30" i="1"/>
  <c r="B29" i="1"/>
  <c r="G29" i="1" s="1"/>
  <c r="H29" i="1" s="1"/>
  <c r="B28" i="1"/>
  <c r="B32" i="1" s="1"/>
  <c r="F13" i="1"/>
  <c r="E13" i="1"/>
  <c r="D13" i="1"/>
  <c r="G12" i="1"/>
  <c r="H12" i="1" s="1"/>
  <c r="G11" i="1"/>
  <c r="H11" i="1" s="1"/>
  <c r="G10" i="1"/>
  <c r="H10" i="1" s="1"/>
  <c r="G9" i="1"/>
  <c r="G13" i="1" s="1"/>
  <c r="F53" i="1" l="1"/>
  <c r="F54" i="1" s="1"/>
  <c r="F57" i="1"/>
  <c r="F58" i="1" s="1"/>
  <c r="F61" i="1"/>
  <c r="F62" i="1" s="1"/>
  <c r="H9" i="1"/>
  <c r="H13" i="1" s="1"/>
  <c r="C61" i="1"/>
  <c r="C62" i="1" s="1"/>
  <c r="D28" i="1"/>
  <c r="D61" i="1"/>
  <c r="D62" i="1" s="1"/>
  <c r="G28" i="1"/>
  <c r="C57" i="1"/>
  <c r="C58" i="1" s="1"/>
  <c r="E61" i="1"/>
  <c r="E62" i="1" s="1"/>
  <c r="D31" i="1"/>
  <c r="E31" i="1" s="1"/>
  <c r="D57" i="1"/>
  <c r="D58" i="1" s="1"/>
  <c r="E57" i="1"/>
  <c r="E58" i="1" s="1"/>
  <c r="G61" i="1"/>
  <c r="G62" i="1" s="1"/>
  <c r="D29" i="1"/>
  <c r="E29" i="1" s="1"/>
  <c r="G57" i="1"/>
  <c r="G58" i="1" s="1"/>
  <c r="H28" i="1" l="1"/>
  <c r="G32" i="1"/>
  <c r="H32" i="1" s="1"/>
  <c r="D32" i="1"/>
  <c r="E32" i="1" s="1"/>
  <c r="E28" i="1"/>
</calcChain>
</file>

<file path=xl/sharedStrings.xml><?xml version="1.0" encoding="utf-8"?>
<sst xmlns="http://schemas.openxmlformats.org/spreadsheetml/2006/main" count="65" uniqueCount="46">
  <si>
    <t>LOUISIANA STATE POLICE</t>
  </si>
  <si>
    <t xml:space="preserve"> </t>
  </si>
  <si>
    <t>MONTHLY ACTIVITY SUMMARY - SLOTS AT RACETRACKS</t>
  </si>
  <si>
    <t>FOR THE MONTH OF:</t>
  </si>
  <si>
    <t>JUNE 2026</t>
  </si>
  <si>
    <t>No. of</t>
  </si>
  <si>
    <t>Total</t>
  </si>
  <si>
    <t>Support Contrib.</t>
  </si>
  <si>
    <t>Taxable Net</t>
  </si>
  <si>
    <t>State</t>
  </si>
  <si>
    <t>Racetrack</t>
  </si>
  <si>
    <t xml:space="preserve">Opening Date </t>
  </si>
  <si>
    <t>Gaming Days</t>
  </si>
  <si>
    <t>Admissions</t>
  </si>
  <si>
    <t>AGR</t>
  </si>
  <si>
    <t>Deduction *</t>
  </si>
  <si>
    <t>Slot Proceeds</t>
  </si>
  <si>
    <t>Tax Due</t>
  </si>
  <si>
    <t>Delta Downs</t>
  </si>
  <si>
    <t>Louisiana Downs</t>
  </si>
  <si>
    <t>Evangeline Downs</t>
  </si>
  <si>
    <t>Fair Grounds</t>
  </si>
  <si>
    <t>TOTALS</t>
  </si>
  <si>
    <t>*  15% of  AGR to Purse Supplements</t>
  </si>
  <si>
    <t xml:space="preserve">      2% of AGR to the Executive Committee of the Louisiana Thoroughbred Breeders' Association</t>
  </si>
  <si>
    <r>
      <t xml:space="preserve">      1%</t>
    </r>
    <r>
      <rPr>
        <sz val="9"/>
        <rFont val="Arial"/>
        <family val="2"/>
      </rPr>
      <t xml:space="preserve"> of AGR to the Executive Committee of the Louisiana Quarter Horse Breeders' Association</t>
    </r>
  </si>
  <si>
    <t xml:space="preserve">   18% Total Deduction for Support Contributions</t>
  </si>
  <si>
    <t xml:space="preserve">    </t>
  </si>
  <si>
    <t>PREVIOUS MONTH</t>
  </si>
  <si>
    <t>SAME MONTH PRIOR YEAR</t>
  </si>
  <si>
    <t>Difference</t>
  </si>
  <si>
    <t>%</t>
  </si>
  <si>
    <t>FISCAL YEAR-TO-DATE ACTIVITY SUMMARY - SLOTS AT RACETRACKS</t>
  </si>
  <si>
    <t>FOR THE PERIOD OF:</t>
  </si>
  <si>
    <t xml:space="preserve">      </t>
  </si>
  <si>
    <t>FYTD</t>
  </si>
  <si>
    <t>Opening Date</t>
  </si>
  <si>
    <t>Total AGR</t>
  </si>
  <si>
    <t>Support Deduct.</t>
  </si>
  <si>
    <t>State Tax</t>
  </si>
  <si>
    <t>July 2024 - June 2025</t>
  </si>
  <si>
    <t>FY 25/26 - FY 24/25</t>
  </si>
  <si>
    <t>July 2023 - June 2024</t>
  </si>
  <si>
    <t>FY 25/26 - FY 23/24</t>
  </si>
  <si>
    <t>July 2022 - June 2023</t>
  </si>
  <si>
    <t>FY 25/26 - 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</si>
</sst>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/dd/yy"/>
    <numFmt numFmtId="166" formatCode="_(* #,##0_);_(* \(#,##0\);_(* &quot;-&quot;??_);_(@_)"/>
    <numFmt numFmtId="167" formatCode="&quot;$&quot;#,##0"/>
    <numFmt numFmtId="168" formatCode="_(&quot;$&quot;* #,##0_);_(&quot;$&quot;* \(#,##0\);_(&quot;$&quot;* &quot;-&quot;??_);_(@_)"/>
    <numFmt numFmtId="169" formatCode="0.0%"/>
  </numFmts>
  <fonts count="9" x14ac:knownFonts="1">
    <font>
      <sz val="10"/>
      <name val="Courier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sz val="9"/>
      <name val="Courier"/>
    </font>
    <font>
      <sz val="9"/>
      <name val="Courier"/>
      <family val="3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112">
    <xf numFmtId="164" fontId="0" fillId="0" borderId="0" xfId="0"/>
    <xf numFmtId="164" fontId="1" fillId="0" borderId="0" xfId="0" applyFont="1" applyAlignment="1">
      <alignment horizontal="left"/>
    </xf>
    <xf numFmtId="165" fontId="2" fillId="0" borderId="0" xfId="0" applyNumberFormat="1" applyFont="1"/>
    <xf numFmtId="164" fontId="2" fillId="0" borderId="0" xfId="0" applyFont="1"/>
    <xf numFmtId="165" fontId="3" fillId="0" borderId="0" xfId="0" applyNumberFormat="1" applyFont="1"/>
    <xf numFmtId="49" fontId="1" fillId="0" borderId="0" xfId="0" quotePrefix="1" applyNumberFormat="1" applyFont="1" applyAlignment="1">
      <alignment horizontal="center" vertical="center"/>
    </xf>
    <xf numFmtId="164" fontId="1" fillId="0" borderId="0" xfId="0" applyFont="1"/>
    <xf numFmtId="164" fontId="4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  <xf numFmtId="164" fontId="4" fillId="0" borderId="0" xfId="0" applyFont="1"/>
    <xf numFmtId="164" fontId="4" fillId="0" borderId="1" xfId="0" applyFont="1" applyBorder="1"/>
    <xf numFmtId="165" fontId="4" fillId="0" borderId="2" xfId="0" applyNumberFormat="1" applyFont="1" applyBorder="1" applyAlignment="1">
      <alignment horizontal="center"/>
    </xf>
    <xf numFmtId="164" fontId="4" fillId="0" borderId="1" xfId="0" applyFont="1" applyBorder="1" applyAlignment="1">
      <alignment horizontal="center"/>
    </xf>
    <xf numFmtId="44" fontId="4" fillId="0" borderId="1" xfId="2" applyFont="1" applyFill="1" applyBorder="1" applyAlignment="1" applyProtection="1">
      <alignment horizontal="center"/>
    </xf>
    <xf numFmtId="44" fontId="4" fillId="0" borderId="1" xfId="0" applyNumberFormat="1" applyFont="1" applyBorder="1" applyAlignment="1">
      <alignment horizontal="center"/>
    </xf>
    <xf numFmtId="44" fontId="4" fillId="0" borderId="0" xfId="0" applyNumberFormat="1" applyFont="1" applyAlignment="1">
      <alignment horizontal="center"/>
    </xf>
    <xf numFmtId="164" fontId="4" fillId="0" borderId="3" xfId="0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44" fontId="4" fillId="0" borderId="3" xfId="2" applyFont="1" applyFill="1" applyBorder="1" applyAlignment="1" applyProtection="1">
      <alignment horizontal="center"/>
    </xf>
    <xf numFmtId="44" fontId="4" fillId="0" borderId="3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6" fontId="4" fillId="0" borderId="1" xfId="1" applyNumberFormat="1" applyFont="1" applyFill="1" applyBorder="1" applyProtection="1"/>
    <xf numFmtId="6" fontId="4" fillId="0" borderId="5" xfId="2" applyNumberFormat="1" applyFont="1" applyFill="1" applyBorder="1" applyProtection="1"/>
    <xf numFmtId="6" fontId="4" fillId="0" borderId="1" xfId="2" applyNumberFormat="1" applyFont="1" applyFill="1" applyBorder="1" applyProtection="1"/>
    <xf numFmtId="167" fontId="4" fillId="0" borderId="1" xfId="0" applyNumberFormat="1" applyFont="1" applyBorder="1"/>
    <xf numFmtId="168" fontId="4" fillId="0" borderId="0" xfId="0" applyNumberFormat="1" applyFont="1"/>
    <xf numFmtId="164" fontId="4" fillId="0" borderId="3" xfId="0" applyFont="1" applyBorder="1"/>
    <xf numFmtId="165" fontId="4" fillId="0" borderId="3" xfId="0" applyNumberFormat="1" applyFont="1" applyBorder="1" applyAlignment="1">
      <alignment horizontal="center"/>
    </xf>
    <xf numFmtId="166" fontId="4" fillId="0" borderId="3" xfId="1" applyNumberFormat="1" applyFont="1" applyFill="1" applyBorder="1" applyProtection="1"/>
    <xf numFmtId="6" fontId="4" fillId="0" borderId="6" xfId="2" applyNumberFormat="1" applyFont="1" applyFill="1" applyBorder="1" applyProtection="1"/>
    <xf numFmtId="6" fontId="4" fillId="0" borderId="3" xfId="2" applyNumberFormat="1" applyFont="1" applyFill="1" applyBorder="1" applyProtection="1"/>
    <xf numFmtId="167" fontId="4" fillId="0" borderId="3" xfId="0" applyNumberFormat="1" applyFont="1" applyBorder="1"/>
    <xf numFmtId="164" fontId="4" fillId="0" borderId="7" xfId="0" applyFont="1" applyBorder="1"/>
    <xf numFmtId="165" fontId="4" fillId="0" borderId="7" xfId="0" applyNumberFormat="1" applyFont="1" applyBorder="1" applyAlignment="1">
      <alignment horizontal="center"/>
    </xf>
    <xf numFmtId="164" fontId="4" fillId="0" borderId="7" xfId="0" applyFont="1" applyBorder="1" applyAlignment="1">
      <alignment horizontal="center"/>
    </xf>
    <xf numFmtId="166" fontId="4" fillId="0" borderId="7" xfId="1" applyNumberFormat="1" applyFont="1" applyFill="1" applyBorder="1" applyProtection="1"/>
    <xf numFmtId="6" fontId="4" fillId="0" borderId="8" xfId="2" applyNumberFormat="1" applyFont="1" applyFill="1" applyBorder="1" applyProtection="1"/>
    <xf numFmtId="6" fontId="4" fillId="0" borderId="7" xfId="2" applyNumberFormat="1" applyFont="1" applyFill="1" applyBorder="1" applyProtection="1"/>
    <xf numFmtId="167" fontId="4" fillId="0" borderId="7" xfId="0" applyNumberFormat="1" applyFont="1" applyBorder="1"/>
    <xf numFmtId="165" fontId="4" fillId="0" borderId="9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4" fontId="4" fillId="0" borderId="0" xfId="0" applyFont="1" applyAlignment="1">
      <alignment horizontal="center"/>
    </xf>
    <xf numFmtId="166" fontId="4" fillId="0" borderId="0" xfId="1" applyNumberFormat="1" applyFont="1" applyFill="1" applyBorder="1" applyProtection="1"/>
    <xf numFmtId="6" fontId="4" fillId="0" borderId="0" xfId="2" applyNumberFormat="1" applyFont="1" applyFill="1" applyBorder="1" applyProtection="1"/>
    <xf numFmtId="167" fontId="4" fillId="0" borderId="0" xfId="0" applyNumberFormat="1" applyFont="1"/>
    <xf numFmtId="164" fontId="6" fillId="0" borderId="0" xfId="0" applyFont="1"/>
    <xf numFmtId="9" fontId="2" fillId="0" borderId="0" xfId="0" applyNumberFormat="1" applyFont="1"/>
    <xf numFmtId="169" fontId="1" fillId="0" borderId="0" xfId="4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2" fillId="0" borderId="0" xfId="4" applyFont="1"/>
    <xf numFmtId="6" fontId="2" fillId="0" borderId="0" xfId="4" applyNumberFormat="1" applyFont="1"/>
    <xf numFmtId="0" fontId="1" fillId="0" borderId="0" xfId="4" applyFont="1" applyAlignment="1">
      <alignment horizontal="center"/>
    </xf>
    <xf numFmtId="38" fontId="2" fillId="0" borderId="0" xfId="4" applyNumberFormat="1" applyFont="1"/>
    <xf numFmtId="169" fontId="2" fillId="0" borderId="0" xfId="4" applyNumberFormat="1" applyFont="1"/>
    <xf numFmtId="0" fontId="5" fillId="0" borderId="0" xfId="4"/>
    <xf numFmtId="38" fontId="5" fillId="0" borderId="0" xfId="4" applyNumberFormat="1"/>
    <xf numFmtId="169" fontId="5" fillId="0" borderId="0" xfId="4" applyNumberFormat="1"/>
    <xf numFmtId="164" fontId="4" fillId="0" borderId="5" xfId="0" applyFont="1" applyBorder="1" applyAlignment="1">
      <alignment horizontal="center"/>
    </xf>
    <xf numFmtId="17" fontId="4" fillId="0" borderId="1" xfId="4" applyNumberFormat="1" applyFont="1" applyBorder="1" applyAlignment="1">
      <alignment horizontal="center"/>
    </xf>
    <xf numFmtId="17" fontId="4" fillId="0" borderId="10" xfId="4" applyNumberFormat="1" applyFont="1" applyBorder="1" applyAlignment="1">
      <alignment horizontal="center"/>
    </xf>
    <xf numFmtId="38" fontId="4" fillId="0" borderId="10" xfId="4" applyNumberFormat="1" applyFont="1" applyBorder="1" applyAlignment="1">
      <alignment horizontal="center"/>
    </xf>
    <xf numFmtId="169" fontId="4" fillId="0" borderId="2" xfId="4" applyNumberFormat="1" applyFont="1" applyBorder="1" applyAlignment="1">
      <alignment horizontal="center"/>
    </xf>
    <xf numFmtId="17" fontId="4" fillId="0" borderId="5" xfId="4" applyNumberFormat="1" applyFont="1" applyBorder="1" applyAlignment="1">
      <alignment horizontal="center"/>
    </xf>
    <xf numFmtId="164" fontId="4" fillId="0" borderId="5" xfId="0" applyFont="1" applyBorder="1"/>
    <xf numFmtId="6" fontId="4" fillId="0" borderId="1" xfId="4" applyNumberFormat="1" applyFont="1" applyBorder="1"/>
    <xf numFmtId="38" fontId="4" fillId="0" borderId="1" xfId="4" applyNumberFormat="1" applyFont="1" applyBorder="1"/>
    <xf numFmtId="169" fontId="4" fillId="0" borderId="1" xfId="4" applyNumberFormat="1" applyFont="1" applyBorder="1" applyAlignment="1">
      <alignment horizontal="center"/>
    </xf>
    <xf numFmtId="6" fontId="4" fillId="0" borderId="10" xfId="2" applyNumberFormat="1" applyFont="1" applyFill="1" applyBorder="1" applyProtection="1"/>
    <xf numFmtId="164" fontId="4" fillId="0" borderId="6" xfId="0" applyFont="1" applyBorder="1"/>
    <xf numFmtId="6" fontId="4" fillId="0" borderId="3" xfId="4" applyNumberFormat="1" applyFont="1" applyBorder="1"/>
    <xf numFmtId="38" fontId="4" fillId="0" borderId="3" xfId="4" applyNumberFormat="1" applyFont="1" applyBorder="1"/>
    <xf numFmtId="169" fontId="4" fillId="0" borderId="3" xfId="4" applyNumberFormat="1" applyFont="1" applyBorder="1" applyAlignment="1">
      <alignment horizontal="center"/>
    </xf>
    <xf numFmtId="164" fontId="4" fillId="0" borderId="8" xfId="0" applyFont="1" applyBorder="1"/>
    <xf numFmtId="6" fontId="4" fillId="0" borderId="7" xfId="4" applyNumberFormat="1" applyFont="1" applyBorder="1"/>
    <xf numFmtId="38" fontId="4" fillId="0" borderId="7" xfId="4" applyNumberFormat="1" applyFont="1" applyBorder="1"/>
    <xf numFmtId="169" fontId="4" fillId="0" borderId="7" xfId="4" applyNumberFormat="1" applyFont="1" applyBorder="1" applyAlignment="1">
      <alignment horizontal="center"/>
    </xf>
    <xf numFmtId="6" fontId="4" fillId="0" borderId="11" xfId="2" applyNumberFormat="1" applyFont="1" applyFill="1" applyBorder="1" applyProtection="1"/>
    <xf numFmtId="164" fontId="2" fillId="0" borderId="12" xfId="0" applyFont="1" applyBorder="1"/>
    <xf numFmtId="6" fontId="4" fillId="0" borderId="7" xfId="0" applyNumberFormat="1" applyFont="1" applyBorder="1"/>
    <xf numFmtId="38" fontId="4" fillId="0" borderId="7" xfId="0" applyNumberFormat="1" applyFont="1" applyBorder="1"/>
    <xf numFmtId="164" fontId="3" fillId="0" borderId="0" xfId="0" applyFont="1"/>
    <xf numFmtId="165" fontId="1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6" fontId="4" fillId="0" borderId="1" xfId="1" applyNumberFormat="1" applyFont="1" applyFill="1" applyBorder="1" applyAlignment="1" applyProtection="1">
      <alignment horizontal="center"/>
    </xf>
    <xf numFmtId="167" fontId="4" fillId="0" borderId="1" xfId="2" applyNumberFormat="1" applyFont="1" applyFill="1" applyBorder="1" applyAlignment="1" applyProtection="1">
      <alignment horizontal="right"/>
    </xf>
    <xf numFmtId="166" fontId="4" fillId="0" borderId="3" xfId="1" applyNumberFormat="1" applyFont="1" applyFill="1" applyBorder="1" applyAlignment="1" applyProtection="1">
      <alignment horizontal="center"/>
    </xf>
    <xf numFmtId="167" fontId="4" fillId="0" borderId="3" xfId="2" applyNumberFormat="1" applyFont="1" applyFill="1" applyBorder="1" applyAlignment="1" applyProtection="1">
      <alignment horizontal="right"/>
    </xf>
    <xf numFmtId="166" fontId="4" fillId="0" borderId="7" xfId="1" applyNumberFormat="1" applyFont="1" applyFill="1" applyBorder="1" applyAlignment="1" applyProtection="1">
      <alignment horizontal="center"/>
    </xf>
    <xf numFmtId="167" fontId="4" fillId="0" borderId="7" xfId="2" applyNumberFormat="1" applyFont="1" applyFill="1" applyBorder="1" applyAlignment="1" applyProtection="1">
      <alignment horizontal="right"/>
    </xf>
    <xf numFmtId="166" fontId="5" fillId="0" borderId="0" xfId="1" applyNumberFormat="1" applyFont="1" applyFill="1" applyBorder="1"/>
    <xf numFmtId="164" fontId="2" fillId="0" borderId="13" xfId="0" applyFont="1" applyBorder="1"/>
    <xf numFmtId="164" fontId="7" fillId="0" borderId="14" xfId="0" applyFont="1" applyBorder="1"/>
    <xf numFmtId="166" fontId="2" fillId="0" borderId="14" xfId="1" applyNumberFormat="1" applyFont="1" applyFill="1" applyBorder="1"/>
    <xf numFmtId="166" fontId="2" fillId="0" borderId="15" xfId="1" applyNumberFormat="1" applyFont="1" applyFill="1" applyBorder="1"/>
    <xf numFmtId="164" fontId="2" fillId="0" borderId="16" xfId="0" applyFont="1" applyBorder="1"/>
    <xf numFmtId="164" fontId="7" fillId="0" borderId="0" xfId="0" applyFont="1" applyBorder="1"/>
    <xf numFmtId="166" fontId="2" fillId="0" borderId="0" xfId="1" applyNumberFormat="1" applyFont="1" applyFill="1" applyBorder="1"/>
    <xf numFmtId="166" fontId="2" fillId="0" borderId="17" xfId="1" applyNumberFormat="1" applyFont="1" applyFill="1" applyBorder="1"/>
    <xf numFmtId="164" fontId="7" fillId="0" borderId="18" xfId="0" applyFont="1" applyBorder="1"/>
    <xf numFmtId="164" fontId="8" fillId="0" borderId="19" xfId="0" applyFont="1" applyBorder="1"/>
    <xf numFmtId="9" fontId="2" fillId="0" borderId="19" xfId="3" applyFont="1" applyFill="1" applyBorder="1"/>
    <xf numFmtId="9" fontId="2" fillId="0" borderId="19" xfId="3" applyNumberFormat="1" applyFont="1" applyFill="1" applyBorder="1"/>
    <xf numFmtId="9" fontId="2" fillId="0" borderId="20" xfId="3" applyNumberFormat="1" applyFont="1" applyFill="1" applyBorder="1"/>
    <xf numFmtId="164" fontId="0" fillId="0" borderId="0" xfId="0" applyFill="1"/>
    <xf numFmtId="164" fontId="8" fillId="0" borderId="0" xfId="0" applyFont="1" applyFill="1" applyBorder="1"/>
    <xf numFmtId="164" fontId="7" fillId="0" borderId="0" xfId="0" applyFont="1" applyFill="1" applyBorder="1"/>
    <xf numFmtId="164" fontId="8" fillId="0" borderId="14" xfId="0" applyFont="1" applyFill="1" applyBorder="1"/>
    <xf numFmtId="164" fontId="7" fillId="0" borderId="19" xfId="0" applyFont="1" applyFill="1" applyBorder="1"/>
    <xf numFmtId="9" fontId="2" fillId="0" borderId="20" xfId="3" applyFont="1" applyFill="1" applyBorder="1"/>
    <xf numFmtId="164" fontId="0" fillId="0" borderId="0" xfId="0" applyFill="1" applyBorder="1"/>
    <xf numFmtId="10" fontId="2" fillId="0" borderId="19" xfId="3" applyNumberFormat="1" applyFont="1" applyFill="1" applyBorder="1"/>
    <xf numFmtId="10" fontId="2" fillId="0" borderId="20" xfId="3" applyNumberFormat="1" applyFont="1" applyFill="1" applyBorder="1"/>
  </cellXfs>
  <cellStyles count="5">
    <cellStyle name="Comma" xfId="1" builtinId="3"/>
    <cellStyle name="Currency" xfId="2" builtinId="4"/>
    <cellStyle name="Normal" xfId="0" builtinId="0"/>
    <cellStyle name="Normal_comparison by market" xfId="4"/>
    <cellStyle name="Percent" xfId="3" builtinId="5"/>
  </cellStyles>
  <dxfs count="1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25</xdr:row>
      <xdr:rowOff>0</xdr:rowOff>
    </xdr:from>
    <xdr:to>
      <xdr:col>4</xdr:col>
      <xdr:colOff>933450</xdr:colOff>
      <xdr:row>26</xdr:row>
      <xdr:rowOff>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B688AEAE-5648-4449-8EFF-C1DFDD34C6E7}"/>
            </a:ext>
          </a:extLst>
        </xdr:cNvPr>
        <xdr:cNvSpPr>
          <a:spLocks/>
        </xdr:cNvSpPr>
      </xdr:nvSpPr>
      <xdr:spPr bwMode="auto">
        <a:xfrm rot="5400000" flipH="1">
          <a:off x="3773488" y="2687637"/>
          <a:ext cx="165100" cy="3082925"/>
        </a:xfrm>
        <a:prstGeom prst="rightBrace">
          <a:avLst>
            <a:gd name="adj1" fmla="val 162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85725</xdr:colOff>
      <xdr:row>24</xdr:row>
      <xdr:rowOff>190499</xdr:rowOff>
    </xdr:from>
    <xdr:to>
      <xdr:col>7</xdr:col>
      <xdr:colOff>809625</xdr:colOff>
      <xdr:row>25</xdr:row>
      <xdr:rowOff>161924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33D7E016-306A-4478-9858-0340B44C62A6}"/>
            </a:ext>
          </a:extLst>
        </xdr:cNvPr>
        <xdr:cNvSpPr>
          <a:spLocks/>
        </xdr:cNvSpPr>
      </xdr:nvSpPr>
      <xdr:spPr bwMode="auto">
        <a:xfrm rot="5400000" flipV="1">
          <a:off x="7005637" y="2808287"/>
          <a:ext cx="161925" cy="2838450"/>
        </a:xfrm>
        <a:prstGeom prst="leftBrace">
          <a:avLst>
            <a:gd name="adj1" fmla="val 165476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orate%20Securities/Revenue%20Information/Templates/2026-06%20Gaming%20Revenue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verboat Revenue"/>
      <sheetName val="Market Comparison"/>
      <sheetName val="Landbased Revenue"/>
      <sheetName val="Racetrack Revenue"/>
      <sheetName val="Riverboat"/>
      <sheetName val="Land Based"/>
      <sheetName val="Race Tracks"/>
    </sheetNames>
    <sheetDataSet>
      <sheetData sheetId="0">
        <row r="3">
          <cell r="C3" t="str">
            <v>JUNE 2026</v>
          </cell>
        </row>
        <row r="29">
          <cell r="C29" t="str">
            <v>JULY 1, 2025 - JUNE 30, 2026</v>
          </cell>
        </row>
      </sheetData>
      <sheetData sheetId="1">
        <row r="10">
          <cell r="B10">
            <v>46113</v>
          </cell>
        </row>
      </sheetData>
      <sheetData sheetId="2"/>
      <sheetData sheetId="3"/>
      <sheetData sheetId="4">
        <row r="39">
          <cell r="C39">
            <v>255775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abSelected="1" workbookViewId="0">
      <selection activeCell="E36" sqref="E36"/>
    </sheetView>
  </sheetViews>
  <sheetFormatPr defaultColWidth="9" defaultRowHeight="12.5" x14ac:dyDescent="0.25"/>
  <cols>
    <col min="1" max="1" width="17.33203125" customWidth="1"/>
    <col min="2" max="2" width="12.9140625" customWidth="1"/>
    <col min="3" max="3" width="15.4140625" customWidth="1"/>
    <col min="4" max="4" width="12.9140625" customWidth="1"/>
    <col min="5" max="5" width="14.6640625" bestFit="1" customWidth="1"/>
    <col min="6" max="6" width="14.75" customWidth="1"/>
    <col min="7" max="7" width="13" customWidth="1"/>
    <col min="8" max="8" width="11.33203125" customWidth="1"/>
    <col min="9" max="9" width="11.75" customWidth="1"/>
  </cols>
  <sheetData>
    <row r="1" spans="1:9" ht="16.399999999999999" customHeight="1" x14ac:dyDescent="0.3">
      <c r="A1" s="1" t="s">
        <v>0</v>
      </c>
      <c r="B1" s="2"/>
      <c r="C1" s="3"/>
      <c r="D1" s="3" t="s">
        <v>1</v>
      </c>
      <c r="E1" s="3"/>
      <c r="F1" s="3"/>
      <c r="G1" s="3"/>
      <c r="H1" s="3"/>
    </row>
    <row r="2" spans="1:9" ht="16.399999999999999" customHeight="1" x14ac:dyDescent="0.3">
      <c r="A2" s="1" t="s">
        <v>2</v>
      </c>
      <c r="B2" s="2"/>
      <c r="C2" s="3"/>
      <c r="D2" s="3"/>
      <c r="E2" s="3"/>
      <c r="F2" s="3"/>
      <c r="G2" s="3"/>
      <c r="H2" s="3"/>
    </row>
    <row r="3" spans="1:9" ht="16.399999999999999" customHeight="1" x14ac:dyDescent="0.3">
      <c r="A3" s="1" t="s">
        <v>3</v>
      </c>
      <c r="B3" s="4"/>
      <c r="C3" s="5" t="s">
        <v>4</v>
      </c>
      <c r="D3" s="6"/>
      <c r="E3" s="3"/>
      <c r="F3" s="3"/>
      <c r="G3" s="3"/>
      <c r="H3" s="3"/>
    </row>
    <row r="4" spans="1:9" ht="12.75" customHeight="1" x14ac:dyDescent="0.25">
      <c r="A4" s="7"/>
      <c r="B4" s="2"/>
      <c r="C4" s="8"/>
      <c r="D4" s="9"/>
      <c r="E4" s="3"/>
      <c r="F4" s="3"/>
      <c r="G4" s="3"/>
      <c r="H4" s="3"/>
    </row>
    <row r="5" spans="1:9" x14ac:dyDescent="0.25">
      <c r="A5" s="3"/>
      <c r="B5" s="3"/>
      <c r="C5" s="3"/>
      <c r="D5" s="3"/>
      <c r="E5" s="3"/>
      <c r="F5" s="3"/>
      <c r="G5" s="3"/>
      <c r="H5" s="3"/>
    </row>
    <row r="6" spans="1:9" ht="13" thickBot="1" x14ac:dyDescent="0.3">
      <c r="A6" s="3"/>
      <c r="B6" s="3"/>
      <c r="C6" s="3"/>
      <c r="D6" s="3"/>
      <c r="E6" s="3"/>
      <c r="F6" s="3"/>
      <c r="G6" s="3"/>
      <c r="H6" s="3"/>
    </row>
    <row r="7" spans="1:9" x14ac:dyDescent="0.25">
      <c r="A7" s="10"/>
      <c r="B7" s="11"/>
      <c r="C7" s="12" t="s">
        <v>5</v>
      </c>
      <c r="D7" s="12" t="s">
        <v>6</v>
      </c>
      <c r="E7" s="12" t="s">
        <v>6</v>
      </c>
      <c r="F7" s="12" t="s">
        <v>7</v>
      </c>
      <c r="G7" s="13" t="s">
        <v>8</v>
      </c>
      <c r="H7" s="14" t="s">
        <v>9</v>
      </c>
      <c r="I7" s="15"/>
    </row>
    <row r="8" spans="1:9" ht="13" thickBot="1" x14ac:dyDescent="0.3">
      <c r="A8" s="16" t="s">
        <v>10</v>
      </c>
      <c r="B8" s="17" t="s">
        <v>11</v>
      </c>
      <c r="C8" s="16" t="s">
        <v>12</v>
      </c>
      <c r="D8" s="16" t="s">
        <v>13</v>
      </c>
      <c r="E8" s="16" t="s">
        <v>14</v>
      </c>
      <c r="F8" s="16" t="s">
        <v>15</v>
      </c>
      <c r="G8" s="18" t="s">
        <v>16</v>
      </c>
      <c r="H8" s="19" t="s">
        <v>17</v>
      </c>
      <c r="I8" s="15"/>
    </row>
    <row r="9" spans="1:9" ht="12.75" customHeight="1" x14ac:dyDescent="0.25">
      <c r="A9" s="10" t="s">
        <v>18</v>
      </c>
      <c r="B9" s="20">
        <v>37300</v>
      </c>
      <c r="C9" s="12">
        <v>30</v>
      </c>
      <c r="D9" s="21">
        <v>68544</v>
      </c>
      <c r="E9" s="22">
        <v>13394808.07</v>
      </c>
      <c r="F9" s="23">
        <v>2411065.4700000002</v>
      </c>
      <c r="G9" s="23">
        <f>E9-F9</f>
        <v>10983742.6</v>
      </c>
      <c r="H9" s="24">
        <f>G9*0.185</f>
        <v>2031992.3809999998</v>
      </c>
      <c r="I9" s="25"/>
    </row>
    <row r="10" spans="1:9" x14ac:dyDescent="0.25">
      <c r="A10" s="26" t="s">
        <v>19</v>
      </c>
      <c r="B10" s="27">
        <v>37762</v>
      </c>
      <c r="C10" s="16">
        <v>30</v>
      </c>
      <c r="D10" s="28">
        <v>42183</v>
      </c>
      <c r="E10" s="29">
        <v>3170377.57</v>
      </c>
      <c r="F10" s="30">
        <v>570667.97</v>
      </c>
      <c r="G10" s="30">
        <f>E10-F10</f>
        <v>2599709.5999999996</v>
      </c>
      <c r="H10" s="31">
        <f>G10*0.185</f>
        <v>480946.27599999995</v>
      </c>
    </row>
    <row r="11" spans="1:9" x14ac:dyDescent="0.25">
      <c r="A11" s="26" t="s">
        <v>20</v>
      </c>
      <c r="B11" s="27">
        <v>37974</v>
      </c>
      <c r="C11" s="16">
        <v>30</v>
      </c>
      <c r="D11" s="28">
        <v>42628</v>
      </c>
      <c r="E11" s="29">
        <v>6167374.7699999996</v>
      </c>
      <c r="F11" s="30">
        <v>1110127.49</v>
      </c>
      <c r="G11" s="30">
        <f>E11-F11</f>
        <v>5057247.2799999993</v>
      </c>
      <c r="H11" s="31">
        <f>G11*0.185</f>
        <v>935590.74679999985</v>
      </c>
    </row>
    <row r="12" spans="1:9" ht="13" thickBot="1" x14ac:dyDescent="0.3">
      <c r="A12" s="32" t="s">
        <v>21</v>
      </c>
      <c r="B12" s="33">
        <v>39344</v>
      </c>
      <c r="C12" s="34">
        <v>30</v>
      </c>
      <c r="D12" s="35">
        <v>34591</v>
      </c>
      <c r="E12" s="36">
        <v>3460214.74</v>
      </c>
      <c r="F12" s="37">
        <v>622838.66</v>
      </c>
      <c r="G12" s="37">
        <f>E12-F12</f>
        <v>2837376.08</v>
      </c>
      <c r="H12" s="38">
        <f>G12*0.185</f>
        <v>524914.57480000006</v>
      </c>
    </row>
    <row r="13" spans="1:9" ht="13" thickBot="1" x14ac:dyDescent="0.3">
      <c r="A13" s="32" t="s">
        <v>22</v>
      </c>
      <c r="B13" s="39"/>
      <c r="C13" s="34"/>
      <c r="D13" s="35">
        <f>SUM(D9:D12)</f>
        <v>187946</v>
      </c>
      <c r="E13" s="37">
        <f>SUM(E9:E12)</f>
        <v>26192775.149999999</v>
      </c>
      <c r="F13" s="37">
        <f>SUM(F9:F12)</f>
        <v>4714699.5900000008</v>
      </c>
      <c r="G13" s="37">
        <f>SUM(G9:G12)</f>
        <v>21478075.559999995</v>
      </c>
      <c r="H13" s="38">
        <f>SUM(H9:H12)</f>
        <v>3973443.9785999996</v>
      </c>
    </row>
    <row r="14" spans="1:9" x14ac:dyDescent="0.25">
      <c r="A14" s="9"/>
      <c r="B14" s="40"/>
      <c r="C14" s="41"/>
      <c r="D14" s="42"/>
      <c r="E14" s="43"/>
      <c r="F14" s="43"/>
      <c r="G14" s="43"/>
      <c r="H14" s="44"/>
    </row>
    <row r="15" spans="1:9" x14ac:dyDescent="0.25">
      <c r="A15" s="9"/>
      <c r="B15" s="40"/>
      <c r="C15" s="41"/>
      <c r="D15" s="42"/>
      <c r="E15" s="43"/>
      <c r="F15" s="43"/>
      <c r="G15" s="43"/>
      <c r="H15" s="25"/>
    </row>
    <row r="16" spans="1:9" x14ac:dyDescent="0.25">
      <c r="A16" s="3" t="s">
        <v>23</v>
      </c>
      <c r="B16" s="3"/>
      <c r="C16" s="3"/>
      <c r="D16" s="3"/>
      <c r="E16" s="3"/>
      <c r="F16" s="3"/>
      <c r="G16" s="3"/>
      <c r="H16" s="3"/>
    </row>
    <row r="17" spans="1:9" x14ac:dyDescent="0.25">
      <c r="A17" s="3" t="s">
        <v>24</v>
      </c>
      <c r="B17" s="3"/>
      <c r="C17" s="3"/>
      <c r="D17" s="3"/>
      <c r="E17" s="3"/>
      <c r="F17" s="3"/>
      <c r="G17" s="3"/>
      <c r="H17" s="3"/>
    </row>
    <row r="18" spans="1:9" x14ac:dyDescent="0.25">
      <c r="A18" s="45" t="s">
        <v>25</v>
      </c>
      <c r="B18" s="3"/>
      <c r="C18" s="3"/>
      <c r="D18" s="3"/>
      <c r="E18" s="3"/>
      <c r="F18" s="3"/>
      <c r="G18" s="3"/>
      <c r="H18" s="3"/>
    </row>
    <row r="19" spans="1:9" ht="12.75" customHeight="1" x14ac:dyDescent="0.25">
      <c r="A19" s="46" t="s">
        <v>26</v>
      </c>
      <c r="B19" s="3"/>
      <c r="C19" s="3"/>
      <c r="D19" s="3"/>
      <c r="E19" s="3"/>
      <c r="F19" s="3"/>
      <c r="G19" s="3"/>
      <c r="H19" s="3"/>
    </row>
    <row r="20" spans="1:9" ht="12.75" customHeight="1" x14ac:dyDescent="0.25">
      <c r="A20" s="3"/>
      <c r="B20" s="3"/>
      <c r="C20" s="3"/>
      <c r="D20" s="3"/>
      <c r="E20" s="3"/>
      <c r="F20" s="3"/>
      <c r="G20" s="3"/>
      <c r="H20" s="3"/>
    </row>
    <row r="21" spans="1:9" ht="12.75" customHeight="1" x14ac:dyDescent="0.25">
      <c r="A21" s="3"/>
      <c r="B21" s="3"/>
      <c r="C21" s="3"/>
      <c r="D21" s="3"/>
      <c r="E21" s="3"/>
      <c r="F21" s="3"/>
      <c r="G21" s="3"/>
      <c r="H21" s="3"/>
    </row>
    <row r="22" spans="1:9" ht="12.75" customHeight="1" x14ac:dyDescent="0.3">
      <c r="A22" s="3"/>
      <c r="B22" s="3"/>
      <c r="C22" s="3"/>
      <c r="D22" s="3"/>
      <c r="E22" s="3"/>
      <c r="F22" s="3"/>
      <c r="G22" s="3"/>
      <c r="H22" s="3"/>
      <c r="I22" s="47"/>
    </row>
    <row r="23" spans="1:9" x14ac:dyDescent="0.25">
      <c r="A23" s="3"/>
      <c r="B23" s="3"/>
      <c r="C23" s="3"/>
      <c r="D23" s="3"/>
      <c r="E23" s="3"/>
      <c r="F23" s="3"/>
      <c r="G23" s="3"/>
      <c r="H23" s="3"/>
    </row>
    <row r="24" spans="1:9" x14ac:dyDescent="0.25">
      <c r="A24" s="3" t="s">
        <v>27</v>
      </c>
      <c r="B24" s="3"/>
      <c r="C24" s="3"/>
      <c r="D24" s="3"/>
      <c r="E24" s="3"/>
      <c r="F24" s="48"/>
      <c r="G24" s="48"/>
      <c r="H24" s="48"/>
    </row>
    <row r="25" spans="1:9" ht="14" x14ac:dyDescent="0.3">
      <c r="A25" s="49"/>
      <c r="B25" s="50"/>
      <c r="C25" s="51" t="s">
        <v>28</v>
      </c>
      <c r="D25" s="51"/>
      <c r="E25" s="51"/>
      <c r="F25" s="51" t="s">
        <v>29</v>
      </c>
      <c r="G25" s="51"/>
      <c r="H25" s="51"/>
    </row>
    <row r="26" spans="1:9" ht="13" thickBot="1" x14ac:dyDescent="0.3">
      <c r="A26" s="49"/>
      <c r="B26" s="50"/>
      <c r="C26" s="49"/>
      <c r="D26" s="52"/>
      <c r="E26" s="53"/>
      <c r="F26" s="54"/>
      <c r="G26" s="55"/>
      <c r="H26" s="56"/>
    </row>
    <row r="27" spans="1:9" ht="13" thickBot="1" x14ac:dyDescent="0.3">
      <c r="A27" s="57" t="s">
        <v>10</v>
      </c>
      <c r="B27" s="58">
        <v>46174</v>
      </c>
      <c r="C27" s="59">
        <v>46143</v>
      </c>
      <c r="D27" s="60" t="s">
        <v>30</v>
      </c>
      <c r="E27" s="61" t="s">
        <v>31</v>
      </c>
      <c r="F27" s="62">
        <v>45809</v>
      </c>
      <c r="G27" s="60" t="s">
        <v>30</v>
      </c>
      <c r="H27" s="61" t="s">
        <v>31</v>
      </c>
    </row>
    <row r="28" spans="1:9" x14ac:dyDescent="0.25">
      <c r="A28" s="63" t="s">
        <v>18</v>
      </c>
      <c r="B28" s="64">
        <f>E9</f>
        <v>13394808.07</v>
      </c>
      <c r="C28" s="22">
        <v>16876108.469999999</v>
      </c>
      <c r="D28" s="65">
        <f>B28-C28</f>
        <v>-3481300.3999999985</v>
      </c>
      <c r="E28" s="66">
        <f>D28/C28</f>
        <v>-0.20628573264912173</v>
      </c>
      <c r="F28" s="67">
        <v>14115518.050000001</v>
      </c>
      <c r="G28" s="65">
        <f>B28-F28</f>
        <v>-720709.98000000045</v>
      </c>
      <c r="H28" s="66">
        <f>G28/F28</f>
        <v>-5.105799003955086E-2</v>
      </c>
    </row>
    <row r="29" spans="1:9" x14ac:dyDescent="0.25">
      <c r="A29" s="68" t="s">
        <v>19</v>
      </c>
      <c r="B29" s="69">
        <f>E10</f>
        <v>3170377.57</v>
      </c>
      <c r="C29" s="29">
        <v>3981666.36</v>
      </c>
      <c r="D29" s="70">
        <f>B29-C29</f>
        <v>-811288.79</v>
      </c>
      <c r="E29" s="71">
        <f>D29/C29</f>
        <v>-0.20375609522441254</v>
      </c>
      <c r="F29" s="43">
        <v>3267518.08</v>
      </c>
      <c r="G29" s="70">
        <f>B29-F29</f>
        <v>-97140.510000000242</v>
      </c>
      <c r="H29" s="71">
        <f>G29/F29</f>
        <v>-2.972914230974974E-2</v>
      </c>
    </row>
    <row r="30" spans="1:9" x14ac:dyDescent="0.25">
      <c r="A30" s="68" t="s">
        <v>20</v>
      </c>
      <c r="B30" s="69">
        <f>E11</f>
        <v>6167374.7699999996</v>
      </c>
      <c r="C30" s="29">
        <v>7149656.8300000001</v>
      </c>
      <c r="D30" s="70">
        <f>B30-C30</f>
        <v>-982282.06000000052</v>
      </c>
      <c r="E30" s="71">
        <f>D30/C30</f>
        <v>-0.13738870037486828</v>
      </c>
      <c r="F30" s="43">
        <v>6001572.6799999997</v>
      </c>
      <c r="G30" s="70">
        <f>B30-F30</f>
        <v>165802.08999999985</v>
      </c>
      <c r="H30" s="71">
        <f>G30/F30</f>
        <v>2.7626440408283093E-2</v>
      </c>
    </row>
    <row r="31" spans="1:9" ht="13" thickBot="1" x14ac:dyDescent="0.3">
      <c r="A31" s="72" t="s">
        <v>21</v>
      </c>
      <c r="B31" s="73">
        <f>E12</f>
        <v>3460214.74</v>
      </c>
      <c r="C31" s="36">
        <v>3520570.04</v>
      </c>
      <c r="D31" s="74">
        <f>B31-C31</f>
        <v>-60355.299999999814</v>
      </c>
      <c r="E31" s="75">
        <f>D31/C31</f>
        <v>-1.7143615753771459E-2</v>
      </c>
      <c r="F31" s="76">
        <v>3606997.95</v>
      </c>
      <c r="G31" s="74">
        <f>B31-F31</f>
        <v>-146783.20999999996</v>
      </c>
      <c r="H31" s="75">
        <f>G31/F31</f>
        <v>-4.0694009820548958E-2</v>
      </c>
    </row>
    <row r="32" spans="1:9" ht="12.75" customHeight="1" thickBot="1" x14ac:dyDescent="0.3">
      <c r="A32" s="77"/>
      <c r="B32" s="78">
        <f>SUM(B28:B31)</f>
        <v>26192775.149999999</v>
      </c>
      <c r="C32" s="78">
        <f>SUM(C28:C31)</f>
        <v>31528001.699999996</v>
      </c>
      <c r="D32" s="79">
        <f>SUM(D28:D31)</f>
        <v>-5335226.5499999989</v>
      </c>
      <c r="E32" s="75">
        <f>D32/C32</f>
        <v>-0.16922184288007064</v>
      </c>
      <c r="F32" s="38">
        <f>SUM(F28:F31)</f>
        <v>26991606.760000002</v>
      </c>
      <c r="G32" s="79">
        <f>SUM(G28:G31)</f>
        <v>-798831.6100000008</v>
      </c>
      <c r="H32" s="75">
        <f>G32/F32</f>
        <v>-2.959555602239371E-2</v>
      </c>
    </row>
    <row r="33" spans="1:8" ht="12.75" customHeight="1" x14ac:dyDescent="0.25">
      <c r="A33" s="3"/>
      <c r="B33" s="3"/>
      <c r="C33" s="3"/>
      <c r="D33" s="3"/>
      <c r="E33" s="3"/>
      <c r="F33" s="9"/>
      <c r="G33" s="3"/>
      <c r="H33" s="3"/>
    </row>
    <row r="34" spans="1:8" ht="12.75" customHeight="1" x14ac:dyDescent="0.25">
      <c r="A34" s="3"/>
      <c r="B34" s="3"/>
      <c r="C34" s="3"/>
      <c r="D34" s="3"/>
      <c r="E34" s="3"/>
      <c r="F34" s="3"/>
      <c r="G34" s="3"/>
      <c r="H34" s="3"/>
    </row>
    <row r="35" spans="1:8" ht="12.75" customHeight="1" x14ac:dyDescent="0.25">
      <c r="A35" s="3"/>
      <c r="B35" s="3"/>
      <c r="C35" s="3"/>
      <c r="D35" s="3"/>
      <c r="E35" s="3"/>
      <c r="F35" s="3"/>
      <c r="G35" s="3"/>
      <c r="H35" s="3"/>
    </row>
    <row r="36" spans="1:8" ht="12.75" customHeight="1" x14ac:dyDescent="0.25">
      <c r="A36" s="3"/>
      <c r="B36" s="3"/>
      <c r="C36" s="3"/>
      <c r="D36" s="3"/>
      <c r="E36" s="3"/>
      <c r="F36" s="3"/>
      <c r="G36" s="3"/>
      <c r="H36" s="3"/>
    </row>
    <row r="37" spans="1:8" ht="12.65" customHeight="1" x14ac:dyDescent="0.25">
      <c r="A37" s="3"/>
      <c r="B37" s="3"/>
      <c r="C37" s="3"/>
      <c r="D37" s="3"/>
      <c r="E37" s="3"/>
      <c r="F37" s="3"/>
      <c r="G37" s="3"/>
      <c r="H37" s="3"/>
    </row>
    <row r="38" spans="1:8" ht="16.399999999999999" customHeight="1" x14ac:dyDescent="0.3">
      <c r="A38" s="1" t="s">
        <v>0</v>
      </c>
      <c r="B38" s="4"/>
      <c r="C38" s="80"/>
      <c r="D38" s="80"/>
      <c r="E38" s="80"/>
      <c r="F38" s="3"/>
      <c r="G38" s="3"/>
      <c r="H38" s="3"/>
    </row>
    <row r="39" spans="1:8" ht="16.399999999999999" customHeight="1" x14ac:dyDescent="0.3">
      <c r="A39" s="1" t="s">
        <v>32</v>
      </c>
      <c r="B39" s="4"/>
      <c r="C39" s="80"/>
      <c r="D39" s="80"/>
      <c r="E39" s="80"/>
      <c r="F39" s="3"/>
      <c r="G39" s="3"/>
      <c r="H39" s="3"/>
    </row>
    <row r="40" spans="1:8" ht="16.399999999999999" customHeight="1" x14ac:dyDescent="0.3">
      <c r="A40" s="1" t="s">
        <v>33</v>
      </c>
      <c r="B40" s="80"/>
      <c r="C40" s="81" t="str">
        <f>'[1]Riverboat Revenue'!C29</f>
        <v>JULY 1, 2025 - JUNE 30, 2026</v>
      </c>
      <c r="D40" s="80"/>
      <c r="E40" s="80"/>
      <c r="F40" s="3"/>
      <c r="G40" s="3"/>
      <c r="H40" s="3"/>
    </row>
    <row r="41" spans="1:8" ht="14" x14ac:dyDescent="0.3">
      <c r="A41" s="1"/>
      <c r="B41" s="80"/>
      <c r="C41" s="81" t="s">
        <v>34</v>
      </c>
      <c r="D41" s="80"/>
      <c r="E41" s="80"/>
      <c r="F41" s="3"/>
      <c r="G41" s="3"/>
      <c r="H41" s="3"/>
    </row>
    <row r="42" spans="1:8" ht="18.75" customHeight="1" x14ac:dyDescent="0.25">
      <c r="A42" s="7"/>
      <c r="B42" s="3"/>
      <c r="C42" s="82"/>
      <c r="D42" s="3"/>
      <c r="E42" s="3"/>
      <c r="F42" s="3"/>
      <c r="G42" s="3"/>
      <c r="H42" s="3"/>
    </row>
    <row r="43" spans="1:8" ht="13" thickBot="1" x14ac:dyDescent="0.3">
      <c r="A43" s="41"/>
      <c r="B43" s="40"/>
      <c r="C43" s="41"/>
      <c r="D43" s="41"/>
      <c r="E43" s="41"/>
      <c r="F43" s="3"/>
      <c r="G43" s="3"/>
      <c r="H43" s="3"/>
    </row>
    <row r="44" spans="1:8" x14ac:dyDescent="0.25">
      <c r="A44" s="10"/>
      <c r="B44" s="20"/>
      <c r="C44" s="12" t="s">
        <v>35</v>
      </c>
      <c r="D44" s="12" t="s">
        <v>35</v>
      </c>
      <c r="E44" s="12" t="s">
        <v>35</v>
      </c>
      <c r="F44" s="12"/>
      <c r="G44" s="12"/>
      <c r="H44" s="3"/>
    </row>
    <row r="45" spans="1:8" ht="13" thickBot="1" x14ac:dyDescent="0.3">
      <c r="A45" s="16" t="s">
        <v>10</v>
      </c>
      <c r="B45" s="27" t="s">
        <v>36</v>
      </c>
      <c r="C45" s="16" t="s">
        <v>13</v>
      </c>
      <c r="D45" s="16" t="s">
        <v>37</v>
      </c>
      <c r="E45" s="16" t="s">
        <v>38</v>
      </c>
      <c r="F45" s="16" t="s">
        <v>8</v>
      </c>
      <c r="G45" s="16" t="s">
        <v>39</v>
      </c>
      <c r="H45" s="3"/>
    </row>
    <row r="46" spans="1:8" x14ac:dyDescent="0.25">
      <c r="A46" s="10" t="s">
        <v>18</v>
      </c>
      <c r="B46" s="20">
        <v>37300</v>
      </c>
      <c r="C46" s="83">
        <v>889791</v>
      </c>
      <c r="D46" s="84">
        <v>170599205.78</v>
      </c>
      <c r="E46" s="84">
        <f>D46*0.18</f>
        <v>30707857.040399998</v>
      </c>
      <c r="F46" s="84">
        <f>D46-E46</f>
        <v>139891348.7396</v>
      </c>
      <c r="G46" s="84">
        <v>25879899.489999998</v>
      </c>
      <c r="H46" s="3"/>
    </row>
    <row r="47" spans="1:8" x14ac:dyDescent="0.25">
      <c r="A47" s="26" t="s">
        <v>19</v>
      </c>
      <c r="B47" s="27">
        <v>37762</v>
      </c>
      <c r="C47" s="85">
        <v>573703</v>
      </c>
      <c r="D47" s="86">
        <v>35986591.350000001</v>
      </c>
      <c r="E47" s="86">
        <f>D47*0.18</f>
        <v>6477586.443</v>
      </c>
      <c r="F47" s="86">
        <f>D47-E47</f>
        <v>29509004.907000002</v>
      </c>
      <c r="G47" s="86">
        <v>5459165.9900000002</v>
      </c>
      <c r="H47" s="3"/>
    </row>
    <row r="48" spans="1:8" x14ac:dyDescent="0.25">
      <c r="A48" s="26" t="s">
        <v>20</v>
      </c>
      <c r="B48" s="27">
        <v>37974</v>
      </c>
      <c r="C48" s="85">
        <v>542135</v>
      </c>
      <c r="D48" s="86">
        <v>76183002.459999993</v>
      </c>
      <c r="E48" s="86">
        <f>D48*0.18</f>
        <v>13712940.442799998</v>
      </c>
      <c r="F48" s="86">
        <f>D48-E48</f>
        <v>62470062.017199993</v>
      </c>
      <c r="G48" s="86">
        <v>11556961.529999999</v>
      </c>
      <c r="H48" s="3"/>
    </row>
    <row r="49" spans="1:8" ht="13" thickBot="1" x14ac:dyDescent="0.3">
      <c r="A49" s="72" t="s">
        <v>21</v>
      </c>
      <c r="B49" s="33">
        <v>39344</v>
      </c>
      <c r="C49" s="87">
        <v>442626</v>
      </c>
      <c r="D49" s="88">
        <v>38304503.560000002</v>
      </c>
      <c r="E49" s="88">
        <f>D49*0.18</f>
        <v>6894810.6408000002</v>
      </c>
      <c r="F49" s="88">
        <f>D49-E49</f>
        <v>31409692.919200003</v>
      </c>
      <c r="G49" s="88">
        <v>5810793.1399999997</v>
      </c>
      <c r="H49" s="3"/>
    </row>
    <row r="50" spans="1:8" ht="13" thickBot="1" x14ac:dyDescent="0.3">
      <c r="A50" s="32" t="s">
        <v>22</v>
      </c>
      <c r="B50" s="33"/>
      <c r="C50" s="87">
        <f>SUM(C46:C49)</f>
        <v>2448255</v>
      </c>
      <c r="D50" s="88">
        <f>SUM(D46:D49)</f>
        <v>321073303.14999998</v>
      </c>
      <c r="E50" s="88">
        <f>SUM(E46:E49)</f>
        <v>57793194.567000002</v>
      </c>
      <c r="F50" s="88">
        <f>SUM(F46:F49)</f>
        <v>263280108.583</v>
      </c>
      <c r="G50" s="88">
        <f>SUM(G46:G49)</f>
        <v>48706820.149999999</v>
      </c>
      <c r="H50" s="3"/>
    </row>
    <row r="51" spans="1:8" x14ac:dyDescent="0.25">
      <c r="C51" s="89"/>
      <c r="D51" s="89"/>
      <c r="E51" s="89"/>
      <c r="F51" s="89"/>
      <c r="G51" s="89"/>
    </row>
    <row r="52" spans="1:8" x14ac:dyDescent="0.25">
      <c r="A52" s="90" t="s">
        <v>40</v>
      </c>
      <c r="B52" s="91"/>
      <c r="C52" s="92">
        <v>2650495</v>
      </c>
      <c r="D52" s="92">
        <v>317456026.28999996</v>
      </c>
      <c r="E52" s="92">
        <v>57142084.76259999</v>
      </c>
      <c r="F52" s="92">
        <v>260313941.5246</v>
      </c>
      <c r="G52" s="93">
        <v>48158079.239349999</v>
      </c>
    </row>
    <row r="53" spans="1:8" x14ac:dyDescent="0.25">
      <c r="A53" s="94" t="s">
        <v>41</v>
      </c>
      <c r="B53" s="95"/>
      <c r="C53" s="96">
        <f>C50-C52</f>
        <v>-202240</v>
      </c>
      <c r="D53" s="96">
        <f t="shared" ref="D53:G53" si="0">D50-D52</f>
        <v>3617276.8600000143</v>
      </c>
      <c r="E53" s="96">
        <f t="shared" si="0"/>
        <v>651109.8044000119</v>
      </c>
      <c r="F53" s="96">
        <f t="shared" si="0"/>
        <v>2966167.0584000051</v>
      </c>
      <c r="G53" s="97">
        <f t="shared" si="0"/>
        <v>548740.91064999998</v>
      </c>
    </row>
    <row r="54" spans="1:8" x14ac:dyDescent="0.25">
      <c r="A54" s="98"/>
      <c r="B54" s="99"/>
      <c r="C54" s="100">
        <f>C53/C52</f>
        <v>-7.6302728358287789E-2</v>
      </c>
      <c r="D54" s="101">
        <f t="shared" ref="D54:G54" si="1">D53/D52</f>
        <v>1.1394576131610707E-2</v>
      </c>
      <c r="E54" s="101">
        <f t="shared" si="1"/>
        <v>1.1394575593541682E-2</v>
      </c>
      <c r="F54" s="101">
        <f t="shared" si="1"/>
        <v>1.1394576260602234E-2</v>
      </c>
      <c r="G54" s="102">
        <f t="shared" si="1"/>
        <v>1.1394576347671761E-2</v>
      </c>
    </row>
    <row r="55" spans="1:8" x14ac:dyDescent="0.25">
      <c r="A55" s="103"/>
      <c r="B55" s="104"/>
      <c r="C55" s="104"/>
      <c r="D55" s="104"/>
      <c r="E55" s="105"/>
      <c r="F55" s="105"/>
      <c r="G55" s="105"/>
    </row>
    <row r="56" spans="1:8" x14ac:dyDescent="0.25">
      <c r="A56" s="90" t="s">
        <v>42</v>
      </c>
      <c r="B56" s="106"/>
      <c r="C56" s="92">
        <v>2599282</v>
      </c>
      <c r="D56" s="92">
        <v>318190749.13</v>
      </c>
      <c r="E56" s="92">
        <v>57274334.843399994</v>
      </c>
      <c r="F56" s="92">
        <v>260916414.28659999</v>
      </c>
      <c r="G56" s="93">
        <v>48269536.700000003</v>
      </c>
    </row>
    <row r="57" spans="1:8" x14ac:dyDescent="0.25">
      <c r="A57" s="94" t="s">
        <v>43</v>
      </c>
      <c r="B57" s="105"/>
      <c r="C57" s="96">
        <f>C50-C56</f>
        <v>-151027</v>
      </c>
      <c r="D57" s="96">
        <f t="shared" ref="D57:G57" si="2">D50-D56</f>
        <v>2882554.0199999809</v>
      </c>
      <c r="E57" s="96">
        <f t="shared" si="2"/>
        <v>518859.72360000759</v>
      </c>
      <c r="F57" s="96">
        <f t="shared" si="2"/>
        <v>2363694.2964000106</v>
      </c>
      <c r="G57" s="97">
        <f t="shared" si="2"/>
        <v>437283.44999999553</v>
      </c>
    </row>
    <row r="58" spans="1:8" x14ac:dyDescent="0.25">
      <c r="A58" s="98"/>
      <c r="B58" s="107"/>
      <c r="C58" s="100">
        <f>C57/C56</f>
        <v>-5.8103353156756368E-2</v>
      </c>
      <c r="D58" s="100">
        <f t="shared" ref="D58:G58" si="3">D57/D56</f>
        <v>9.0592012114792345E-3</v>
      </c>
      <c r="E58" s="100">
        <f t="shared" si="3"/>
        <v>9.0592012114794271E-3</v>
      </c>
      <c r="F58" s="100">
        <f t="shared" si="3"/>
        <v>9.0592012114793351E-3</v>
      </c>
      <c r="G58" s="108">
        <f t="shared" si="3"/>
        <v>9.0592013078094353E-3</v>
      </c>
    </row>
    <row r="59" spans="1:8" x14ac:dyDescent="0.25">
      <c r="A59" s="103"/>
      <c r="B59" s="109"/>
      <c r="C59" s="109"/>
      <c r="D59" s="109"/>
      <c r="E59" s="109"/>
      <c r="F59" s="109"/>
      <c r="G59" s="109"/>
    </row>
    <row r="60" spans="1:8" x14ac:dyDescent="0.25">
      <c r="A60" s="90" t="s">
        <v>44</v>
      </c>
      <c r="B60" s="106"/>
      <c r="C60" s="92">
        <v>2618447</v>
      </c>
      <c r="D60" s="92">
        <v>320953271.56</v>
      </c>
      <c r="E60" s="92">
        <v>57771588.880799994</v>
      </c>
      <c r="F60" s="92">
        <v>263181682.67920002</v>
      </c>
      <c r="G60" s="93">
        <v>48688611.340000004</v>
      </c>
    </row>
    <row r="61" spans="1:8" x14ac:dyDescent="0.25">
      <c r="A61" s="94" t="s">
        <v>45</v>
      </c>
      <c r="B61" s="105"/>
      <c r="C61" s="96">
        <f>C50-C60</f>
        <v>-170192</v>
      </c>
      <c r="D61" s="96">
        <f>D50-D60</f>
        <v>120031.58999997377</v>
      </c>
      <c r="E61" s="96">
        <f>E50-E60</f>
        <v>21605.686200007796</v>
      </c>
      <c r="F61" s="96">
        <f>F50-F60</f>
        <v>98425.903799980879</v>
      </c>
      <c r="G61" s="97">
        <f>G50-G60</f>
        <v>18208.809999994934</v>
      </c>
    </row>
    <row r="62" spans="1:8" x14ac:dyDescent="0.25">
      <c r="A62" s="98"/>
      <c r="B62" s="107"/>
      <c r="C62" s="100">
        <f>C61/C60</f>
        <v>-6.4997305654840451E-2</v>
      </c>
      <c r="D62" s="110">
        <f t="shared" ref="D62:G62" si="4">D61/D60</f>
        <v>3.7398462840574189E-4</v>
      </c>
      <c r="E62" s="110">
        <f t="shared" si="4"/>
        <v>3.7398462840595862E-4</v>
      </c>
      <c r="F62" s="110">
        <f t="shared" si="4"/>
        <v>3.7398462840575094E-4</v>
      </c>
      <c r="G62" s="111">
        <f t="shared" si="4"/>
        <v>3.7398499359203396E-4</v>
      </c>
    </row>
  </sheetData>
  <mergeCells count="3">
    <mergeCell ref="F24:H24"/>
    <mergeCell ref="C25:E25"/>
    <mergeCell ref="F25:H25"/>
  </mergeCells>
  <conditionalFormatting sqref="A1:XFD51 A63:XFD1048576 H52:XFD62">
    <cfRule type="cellIs" dxfId="12" priority="13" stopIfTrue="1" operator="lessThan">
      <formula>0</formula>
    </cfRule>
  </conditionalFormatting>
  <conditionalFormatting sqref="B59:G59">
    <cfRule type="cellIs" dxfId="11" priority="12" stopIfTrue="1" operator="lessThan">
      <formula>0</formula>
    </cfRule>
  </conditionalFormatting>
  <conditionalFormatting sqref="B55:G55 B57:G58 B56">
    <cfRule type="cellIs" dxfId="10" priority="11" stopIfTrue="1" operator="lessThan">
      <formula>0</formula>
    </cfRule>
  </conditionalFormatting>
  <conditionalFormatting sqref="B52:G54">
    <cfRule type="cellIs" dxfId="9" priority="10" stopIfTrue="1" operator="lessThan">
      <formula>0</formula>
    </cfRule>
  </conditionalFormatting>
  <conditionalFormatting sqref="B61:G62 B60">
    <cfRule type="cellIs" dxfId="8" priority="9" stopIfTrue="1" operator="lessThan">
      <formula>0</formula>
    </cfRule>
  </conditionalFormatting>
  <conditionalFormatting sqref="A59">
    <cfRule type="cellIs" dxfId="7" priority="8" stopIfTrue="1" operator="lessThan">
      <formula>0</formula>
    </cfRule>
  </conditionalFormatting>
  <conditionalFormatting sqref="A55 A57:A58">
    <cfRule type="cellIs" dxfId="6" priority="7" stopIfTrue="1" operator="lessThan">
      <formula>0</formula>
    </cfRule>
  </conditionalFormatting>
  <conditionalFormatting sqref="A52:A54">
    <cfRule type="cellIs" dxfId="5" priority="6" stopIfTrue="1" operator="lessThan">
      <formula>0</formula>
    </cfRule>
  </conditionalFormatting>
  <conditionalFormatting sqref="A61:A62">
    <cfRule type="cellIs" dxfId="4" priority="5" stopIfTrue="1" operator="lessThan">
      <formula>0</formula>
    </cfRule>
  </conditionalFormatting>
  <conditionalFormatting sqref="A60">
    <cfRule type="cellIs" dxfId="3" priority="4" stopIfTrue="1" operator="lessThan">
      <formula>0</formula>
    </cfRule>
  </conditionalFormatting>
  <conditionalFormatting sqref="A56">
    <cfRule type="cellIs" dxfId="2" priority="3" stopIfTrue="1" operator="lessThan">
      <formula>0</formula>
    </cfRule>
  </conditionalFormatting>
  <conditionalFormatting sqref="C56:G56">
    <cfRule type="cellIs" dxfId="1" priority="2" stopIfTrue="1" operator="lessThan">
      <formula>0</formula>
    </cfRule>
  </conditionalFormatting>
  <conditionalFormatting sqref="C60:G60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Racetrack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2026-07-14T15:30:45Z</dcterms:created>
  <dcterms:modified xsi:type="dcterms:W3CDTF">2026-07-14T15:31:22Z</dcterms:modified>
</cp:coreProperties>
</file>