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169908\AppData\Local\Microsoft\Windows\INetCache\Content.Outlook\6GGKMK0O\"/>
    </mc:Choice>
  </mc:AlternateContent>
  <bookViews>
    <workbookView xWindow="360" yWindow="75" windowWidth="11340" windowHeight="6795" activeTab="1"/>
  </bookViews>
  <sheets>
    <sheet name="2027" sheetId="8" r:id="rId1"/>
    <sheet name="1st FY 2027" sheetId="6" r:id="rId2"/>
    <sheet name="2nd FY 2026" sheetId="1" r:id="rId3"/>
    <sheet name="3rd FY 2026" sheetId="5" r:id="rId4"/>
    <sheet name="4th FY 2026" sheetId="7" r:id="rId5"/>
  </sheets>
  <calcPr calcId="162913"/>
</workbook>
</file>

<file path=xl/calcChain.xml><?xml version="1.0" encoding="utf-8"?>
<calcChain xmlns="http://schemas.openxmlformats.org/spreadsheetml/2006/main">
  <c r="G266" i="6" l="1"/>
  <c r="E131" i="6" l="1"/>
  <c r="D131" i="6"/>
  <c r="E89" i="6"/>
  <c r="D89" i="6"/>
  <c r="F229" i="6" l="1"/>
  <c r="F163" i="6"/>
  <c r="F88" i="6"/>
  <c r="E49" i="6"/>
  <c r="B266" i="6"/>
  <c r="B265" i="7" l="1"/>
  <c r="B269" i="7"/>
  <c r="B147" i="7"/>
  <c r="C147" i="7"/>
  <c r="D147" i="7"/>
  <c r="E147" i="7"/>
  <c r="B57" i="7"/>
  <c r="C57" i="7"/>
  <c r="D57" i="7"/>
  <c r="E57" i="7"/>
  <c r="B7" i="7"/>
  <c r="C7" i="7"/>
  <c r="D7" i="7"/>
  <c r="E7" i="7"/>
  <c r="B265" i="6"/>
  <c r="B261" i="6"/>
  <c r="G270" i="5"/>
  <c r="B269" i="5"/>
  <c r="B266" i="5"/>
  <c r="B265" i="5"/>
  <c r="B266" i="1"/>
  <c r="F94" i="6"/>
  <c r="F95" i="6"/>
  <c r="F96" i="6"/>
  <c r="B72" i="6"/>
  <c r="C72" i="6"/>
  <c r="D72" i="6"/>
  <c r="E72" i="6"/>
  <c r="B4" i="8"/>
  <c r="C4" i="8"/>
  <c r="B5" i="8"/>
  <c r="C5" i="8"/>
  <c r="B6" i="8"/>
  <c r="C6" i="8"/>
  <c r="E6" i="8"/>
  <c r="D4" i="8"/>
  <c r="E4" i="8"/>
  <c r="D5" i="8"/>
  <c r="E5" i="8"/>
  <c r="D6" i="8"/>
  <c r="B266" i="7" l="1"/>
  <c r="E217" i="7"/>
  <c r="B156" i="7"/>
  <c r="E132" i="7"/>
  <c r="E32" i="7"/>
  <c r="D32" i="7"/>
  <c r="D72" i="7"/>
  <c r="E269" i="7"/>
  <c r="D269" i="7"/>
  <c r="C269" i="7"/>
  <c r="E268" i="7"/>
  <c r="D268" i="7"/>
  <c r="C268" i="7"/>
  <c r="B268" i="7"/>
  <c r="E267" i="7"/>
  <c r="D267" i="7"/>
  <c r="C267" i="7"/>
  <c r="B267" i="7"/>
  <c r="E266" i="7"/>
  <c r="D266" i="7"/>
  <c r="C266" i="7"/>
  <c r="E265" i="7"/>
  <c r="D265" i="7"/>
  <c r="C265" i="7"/>
  <c r="E258" i="7"/>
  <c r="D258" i="7"/>
  <c r="C258" i="7"/>
  <c r="B258" i="7"/>
  <c r="F257" i="7"/>
  <c r="G257" i="7" s="1"/>
  <c r="F256" i="7"/>
  <c r="G256" i="7" s="1"/>
  <c r="F255" i="7"/>
  <c r="G255" i="7" s="1"/>
  <c r="E250" i="7"/>
  <c r="D250" i="7"/>
  <c r="C250" i="7"/>
  <c r="B250" i="7"/>
  <c r="F249" i="7"/>
  <c r="G249" i="7" s="1"/>
  <c r="F248" i="7"/>
  <c r="G248" i="7" s="1"/>
  <c r="F247" i="7"/>
  <c r="G247" i="7" s="1"/>
  <c r="E242" i="7"/>
  <c r="D242" i="7"/>
  <c r="C242" i="7"/>
  <c r="B242" i="7"/>
  <c r="F241" i="7"/>
  <c r="G241" i="7" s="1"/>
  <c r="F240" i="7"/>
  <c r="F239" i="7"/>
  <c r="E234" i="7"/>
  <c r="D234" i="7"/>
  <c r="C234" i="7"/>
  <c r="B234" i="7"/>
  <c r="F233" i="7"/>
  <c r="G233" i="7" s="1"/>
  <c r="F232" i="7"/>
  <c r="G232" i="7" s="1"/>
  <c r="F231" i="7"/>
  <c r="F230" i="7"/>
  <c r="G230" i="7" s="1"/>
  <c r="F229" i="7"/>
  <c r="G229" i="7" s="1"/>
  <c r="E224" i="7"/>
  <c r="D224" i="7"/>
  <c r="C224" i="7"/>
  <c r="B224" i="7"/>
  <c r="F223" i="7"/>
  <c r="G223" i="7" s="1"/>
  <c r="F222" i="7"/>
  <c r="D217" i="7"/>
  <c r="C217" i="7"/>
  <c r="B217" i="7"/>
  <c r="F216" i="7"/>
  <c r="G216" i="7" s="1"/>
  <c r="F215" i="7"/>
  <c r="G215" i="7" s="1"/>
  <c r="F214" i="7"/>
  <c r="G214" i="7" s="1"/>
  <c r="F213" i="7"/>
  <c r="E208" i="7"/>
  <c r="D208" i="7"/>
  <c r="C208" i="7"/>
  <c r="B208" i="7"/>
  <c r="F207" i="7"/>
  <c r="G207" i="7" s="1"/>
  <c r="F206" i="7"/>
  <c r="G206" i="7" s="1"/>
  <c r="F205" i="7"/>
  <c r="F204" i="7"/>
  <c r="G204" i="7" s="1"/>
  <c r="F203" i="7"/>
  <c r="E198" i="7"/>
  <c r="D198" i="7"/>
  <c r="C198" i="7"/>
  <c r="B198" i="7"/>
  <c r="F197" i="7"/>
  <c r="G197" i="7" s="1"/>
  <c r="F195" i="7"/>
  <c r="G195" i="7" s="1"/>
  <c r="F194" i="7"/>
  <c r="E189" i="7"/>
  <c r="D189" i="7"/>
  <c r="C189" i="7"/>
  <c r="B189" i="7"/>
  <c r="F188" i="7"/>
  <c r="G188" i="7" s="1"/>
  <c r="F187" i="7"/>
  <c r="G187" i="7" s="1"/>
  <c r="F186" i="7"/>
  <c r="G186" i="7" s="1"/>
  <c r="F185" i="7"/>
  <c r="G185" i="7" s="1"/>
  <c r="E180" i="7"/>
  <c r="D180" i="7"/>
  <c r="C180" i="7"/>
  <c r="B180" i="7"/>
  <c r="F179" i="7"/>
  <c r="G179" i="7" s="1"/>
  <c r="F178" i="7"/>
  <c r="G178" i="7" s="1"/>
  <c r="F177" i="7"/>
  <c r="G177" i="7" s="1"/>
  <c r="E172" i="7"/>
  <c r="D172" i="7"/>
  <c r="C172" i="7"/>
  <c r="B172" i="7"/>
  <c r="F171" i="7"/>
  <c r="G171" i="7" s="1"/>
  <c r="F170" i="7"/>
  <c r="G170" i="7" s="1"/>
  <c r="E165" i="7"/>
  <c r="D165" i="7"/>
  <c r="C165" i="7"/>
  <c r="B165" i="7"/>
  <c r="F164" i="7"/>
  <c r="G164" i="7" s="1"/>
  <c r="F163" i="7"/>
  <c r="G163" i="7" s="1"/>
  <c r="F162" i="7"/>
  <c r="G162" i="7" s="1"/>
  <c r="F161" i="7"/>
  <c r="G161" i="7" s="1"/>
  <c r="E156" i="7"/>
  <c r="D156" i="7"/>
  <c r="C156" i="7"/>
  <c r="F155" i="7"/>
  <c r="G155" i="7" s="1"/>
  <c r="F154" i="7"/>
  <c r="G154" i="7" s="1"/>
  <c r="F153" i="7"/>
  <c r="G153" i="7" s="1"/>
  <c r="F152" i="7"/>
  <c r="G152" i="7" s="1"/>
  <c r="G146" i="7"/>
  <c r="G145" i="7"/>
  <c r="G147" i="7" s="1"/>
  <c r="E140" i="7"/>
  <c r="D140" i="7"/>
  <c r="C140" i="7"/>
  <c r="B140" i="7"/>
  <c r="F139" i="7"/>
  <c r="G139" i="7" s="1"/>
  <c r="F138" i="7"/>
  <c r="G138" i="7" s="1"/>
  <c r="F137" i="7"/>
  <c r="D132" i="7"/>
  <c r="C132" i="7"/>
  <c r="B132" i="7"/>
  <c r="F131" i="7"/>
  <c r="G131" i="7" s="1"/>
  <c r="F130" i="7"/>
  <c r="G130" i="7" s="1"/>
  <c r="F129" i="7"/>
  <c r="F132" i="7" s="1"/>
  <c r="E124" i="7"/>
  <c r="D124" i="7"/>
  <c r="C124" i="7"/>
  <c r="B124" i="7"/>
  <c r="F123" i="7"/>
  <c r="G123" i="7" s="1"/>
  <c r="F122" i="7"/>
  <c r="G122" i="7" s="1"/>
  <c r="F121" i="7"/>
  <c r="G121" i="7" s="1"/>
  <c r="E115" i="7"/>
  <c r="D115" i="7"/>
  <c r="C115" i="7"/>
  <c r="B115" i="7"/>
  <c r="F114" i="7"/>
  <c r="G114" i="7" s="1"/>
  <c r="F113" i="7"/>
  <c r="G113" i="7" s="1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E98" i="7"/>
  <c r="D98" i="7"/>
  <c r="C98" i="7"/>
  <c r="B98" i="7"/>
  <c r="G97" i="7"/>
  <c r="G96" i="7"/>
  <c r="G95" i="7"/>
  <c r="E90" i="7"/>
  <c r="D90" i="7"/>
  <c r="C90" i="7"/>
  <c r="B90" i="7"/>
  <c r="E80" i="7"/>
  <c r="D80" i="7"/>
  <c r="C80" i="7"/>
  <c r="B80" i="7"/>
  <c r="F79" i="7"/>
  <c r="G79" i="7" s="1"/>
  <c r="F78" i="7"/>
  <c r="G78" i="7" s="1"/>
  <c r="F77" i="7"/>
  <c r="E72" i="7"/>
  <c r="C72" i="7"/>
  <c r="B72" i="7"/>
  <c r="F71" i="7"/>
  <c r="G71" i="7" s="1"/>
  <c r="F70" i="7"/>
  <c r="G70" i="7" s="1"/>
  <c r="F69" i="7"/>
  <c r="G69" i="7" s="1"/>
  <c r="E64" i="7"/>
  <c r="D64" i="7"/>
  <c r="C64" i="7"/>
  <c r="B64" i="7"/>
  <c r="F63" i="7"/>
  <c r="G63" i="7" s="1"/>
  <c r="F62" i="7"/>
  <c r="G62" i="7" s="1"/>
  <c r="F56" i="7"/>
  <c r="G56" i="7" s="1"/>
  <c r="F55" i="7"/>
  <c r="G55" i="7" s="1"/>
  <c r="F54" i="7"/>
  <c r="F48" i="7"/>
  <c r="G48" i="7" s="1"/>
  <c r="F47" i="7"/>
  <c r="G47" i="7" s="1"/>
  <c r="F46" i="7"/>
  <c r="G46" i="7" s="1"/>
  <c r="E41" i="7"/>
  <c r="D41" i="7"/>
  <c r="C41" i="7"/>
  <c r="B41" i="7"/>
  <c r="F40" i="7"/>
  <c r="G40" i="7" s="1"/>
  <c r="F39" i="7"/>
  <c r="G39" i="7" s="1"/>
  <c r="F38" i="7"/>
  <c r="G38" i="7" s="1"/>
  <c r="F37" i="7"/>
  <c r="G37" i="7" s="1"/>
  <c r="C32" i="7"/>
  <c r="B32" i="7"/>
  <c r="F31" i="7"/>
  <c r="G31" i="7" s="1"/>
  <c r="F30" i="7"/>
  <c r="F29" i="7"/>
  <c r="G29" i="7" s="1"/>
  <c r="F28" i="7"/>
  <c r="E23" i="7"/>
  <c r="D23" i="7"/>
  <c r="C23" i="7"/>
  <c r="B23" i="7"/>
  <c r="F22" i="7"/>
  <c r="G22" i="7" s="1"/>
  <c r="F21" i="7"/>
  <c r="G21" i="7" s="1"/>
  <c r="F20" i="7"/>
  <c r="G20" i="7" s="1"/>
  <c r="E15" i="7"/>
  <c r="D15" i="7"/>
  <c r="C15" i="7"/>
  <c r="B15" i="7"/>
  <c r="F14" i="7"/>
  <c r="G14" i="7" s="1"/>
  <c r="F13" i="7"/>
  <c r="G13" i="7" s="1"/>
  <c r="F12" i="7"/>
  <c r="G12" i="7" s="1"/>
  <c r="F6" i="7"/>
  <c r="G6" i="7" s="1"/>
  <c r="F5" i="7"/>
  <c r="G5" i="7" s="1"/>
  <c r="F4" i="7"/>
  <c r="G4" i="7" s="1"/>
  <c r="F258" i="7" l="1"/>
  <c r="G250" i="7"/>
  <c r="F242" i="7"/>
  <c r="G239" i="7"/>
  <c r="G234" i="7"/>
  <c r="F234" i="7"/>
  <c r="F224" i="7"/>
  <c r="F217" i="7"/>
  <c r="F208" i="7"/>
  <c r="F198" i="7"/>
  <c r="G189" i="7"/>
  <c r="F189" i="7"/>
  <c r="F180" i="7"/>
  <c r="G172" i="7"/>
  <c r="F172" i="7"/>
  <c r="G64" i="7"/>
  <c r="G23" i="7"/>
  <c r="F140" i="7"/>
  <c r="G124" i="7"/>
  <c r="F124" i="7"/>
  <c r="F115" i="7"/>
  <c r="G115" i="7"/>
  <c r="F98" i="7"/>
  <c r="G268" i="7"/>
  <c r="F268" i="7"/>
  <c r="G90" i="7"/>
  <c r="F80" i="7"/>
  <c r="G77" i="7"/>
  <c r="G80" i="7" s="1"/>
  <c r="F57" i="7"/>
  <c r="G49" i="7"/>
  <c r="F49" i="7"/>
  <c r="F267" i="7"/>
  <c r="F41" i="7"/>
  <c r="G30" i="7"/>
  <c r="G267" i="7" s="1"/>
  <c r="F32" i="7"/>
  <c r="F23" i="7"/>
  <c r="F265" i="7"/>
  <c r="F15" i="7"/>
  <c r="G15" i="7"/>
  <c r="F266" i="7"/>
  <c r="E270" i="7"/>
  <c r="D270" i="7"/>
  <c r="C270" i="7"/>
  <c r="B270" i="7"/>
  <c r="G269" i="7"/>
  <c r="G165" i="7"/>
  <c r="G41" i="7"/>
  <c r="G108" i="7"/>
  <c r="G180" i="7"/>
  <c r="G258" i="7"/>
  <c r="G72" i="7"/>
  <c r="G156" i="7"/>
  <c r="G7" i="7"/>
  <c r="G98" i="7"/>
  <c r="G28" i="7"/>
  <c r="F90" i="7"/>
  <c r="F108" i="7"/>
  <c r="F147" i="7"/>
  <c r="F165" i="7"/>
  <c r="F250" i="7"/>
  <c r="F269" i="7"/>
  <c r="F7" i="7"/>
  <c r="F72" i="7"/>
  <c r="G213" i="7"/>
  <c r="G217" i="7" s="1"/>
  <c r="G222" i="7"/>
  <c r="G224" i="7" s="1"/>
  <c r="F156" i="7"/>
  <c r="F64" i="7"/>
  <c r="G137" i="7"/>
  <c r="G140" i="7" s="1"/>
  <c r="G203" i="7"/>
  <c r="G208" i="7" s="1"/>
  <c r="G240" i="7"/>
  <c r="G266" i="7" s="1"/>
  <c r="G129" i="7"/>
  <c r="G132" i="7" s="1"/>
  <c r="G194" i="7"/>
  <c r="G198" i="7" s="1"/>
  <c r="G54" i="7"/>
  <c r="G57" i="7" s="1"/>
  <c r="F257" i="5"/>
  <c r="G257" i="5" s="1"/>
  <c r="F256" i="5"/>
  <c r="G256" i="5" s="1"/>
  <c r="F255" i="5"/>
  <c r="G255" i="5" s="1"/>
  <c r="F249" i="5"/>
  <c r="G249" i="5" s="1"/>
  <c r="F248" i="5"/>
  <c r="G248" i="5" s="1"/>
  <c r="F247" i="5"/>
  <c r="G247" i="5" s="1"/>
  <c r="F241" i="5"/>
  <c r="G241" i="5" s="1"/>
  <c r="F240" i="5"/>
  <c r="G240" i="5" s="1"/>
  <c r="F239" i="5"/>
  <c r="G239" i="5" s="1"/>
  <c r="F233" i="5"/>
  <c r="G233" i="5" s="1"/>
  <c r="F232" i="5"/>
  <c r="G232" i="5" s="1"/>
  <c r="F230" i="5"/>
  <c r="G230" i="5" s="1"/>
  <c r="F229" i="5"/>
  <c r="G229" i="5" s="1"/>
  <c r="E224" i="5"/>
  <c r="D224" i="5"/>
  <c r="C224" i="5"/>
  <c r="B224" i="5"/>
  <c r="F223" i="5"/>
  <c r="G223" i="5" s="1"/>
  <c r="F222" i="5"/>
  <c r="F224" i="5" s="1"/>
  <c r="E217" i="5"/>
  <c r="D217" i="5"/>
  <c r="C217" i="5"/>
  <c r="B217" i="5"/>
  <c r="F216" i="5"/>
  <c r="G216" i="5" s="1"/>
  <c r="F215" i="5"/>
  <c r="G215" i="5" s="1"/>
  <c r="F214" i="5"/>
  <c r="G214" i="5" s="1"/>
  <c r="F213" i="5"/>
  <c r="G213" i="5" s="1"/>
  <c r="F207" i="5"/>
  <c r="G207" i="5" s="1"/>
  <c r="F206" i="5"/>
  <c r="G206" i="5" s="1"/>
  <c r="F204" i="5"/>
  <c r="G204" i="5" s="1"/>
  <c r="F203" i="5"/>
  <c r="G203" i="5" s="1"/>
  <c r="F198" i="5"/>
  <c r="E198" i="5"/>
  <c r="D198" i="5"/>
  <c r="C198" i="5"/>
  <c r="B198" i="5"/>
  <c r="F197" i="5"/>
  <c r="F195" i="5"/>
  <c r="G195" i="5" s="1"/>
  <c r="F194" i="5"/>
  <c r="G194" i="5" s="1"/>
  <c r="E189" i="5"/>
  <c r="D189" i="5"/>
  <c r="C189" i="5"/>
  <c r="B189" i="5"/>
  <c r="F188" i="5"/>
  <c r="G188" i="5" s="1"/>
  <c r="F187" i="5"/>
  <c r="G187" i="5" s="1"/>
  <c r="F186" i="5"/>
  <c r="G186" i="5" s="1"/>
  <c r="F185" i="5"/>
  <c r="E180" i="5"/>
  <c r="D180" i="5"/>
  <c r="C180" i="5"/>
  <c r="B180" i="5"/>
  <c r="F179" i="5"/>
  <c r="G179" i="5" s="1"/>
  <c r="F178" i="5"/>
  <c r="G178" i="5" s="1"/>
  <c r="F177" i="5"/>
  <c r="F180" i="5" s="1"/>
  <c r="E172" i="5"/>
  <c r="D172" i="5"/>
  <c r="C172" i="5"/>
  <c r="B172" i="5"/>
  <c r="F171" i="5"/>
  <c r="G171" i="5" s="1"/>
  <c r="F170" i="5"/>
  <c r="G170" i="5" s="1"/>
  <c r="G172" i="5" s="1"/>
  <c r="E165" i="5"/>
  <c r="D165" i="5"/>
  <c r="C165" i="5"/>
  <c r="B165" i="5"/>
  <c r="F164" i="5"/>
  <c r="G164" i="5" s="1"/>
  <c r="F163" i="5"/>
  <c r="G163" i="5" s="1"/>
  <c r="F162" i="5"/>
  <c r="G162" i="5" s="1"/>
  <c r="F161" i="5"/>
  <c r="F165" i="5" s="1"/>
  <c r="E156" i="5"/>
  <c r="D156" i="5"/>
  <c r="C156" i="5"/>
  <c r="B156" i="5"/>
  <c r="F155" i="5"/>
  <c r="G155" i="5" s="1"/>
  <c r="F154" i="5"/>
  <c r="G154" i="5" s="1"/>
  <c r="F153" i="5"/>
  <c r="G153" i="5" s="1"/>
  <c r="F152" i="5"/>
  <c r="E147" i="5"/>
  <c r="D147" i="5"/>
  <c r="C147" i="5"/>
  <c r="B147" i="5"/>
  <c r="F146" i="5"/>
  <c r="G146" i="5" s="1"/>
  <c r="F145" i="5"/>
  <c r="F147" i="5" s="1"/>
  <c r="F140" i="5"/>
  <c r="E140" i="5"/>
  <c r="D140" i="5"/>
  <c r="C140" i="5"/>
  <c r="B140" i="5"/>
  <c r="F139" i="5"/>
  <c r="G139" i="5" s="1"/>
  <c r="F138" i="5"/>
  <c r="G138" i="5" s="1"/>
  <c r="F137" i="5"/>
  <c r="G137" i="5" s="1"/>
  <c r="G140" i="5" s="1"/>
  <c r="E132" i="5"/>
  <c r="D132" i="5"/>
  <c r="C132" i="5"/>
  <c r="B132" i="5"/>
  <c r="F131" i="5"/>
  <c r="G131" i="5" s="1"/>
  <c r="F130" i="5"/>
  <c r="G130" i="5" s="1"/>
  <c r="F129" i="5"/>
  <c r="F132" i="5" s="1"/>
  <c r="E124" i="5"/>
  <c r="D124" i="5"/>
  <c r="C124" i="5"/>
  <c r="B124" i="5"/>
  <c r="G123" i="5"/>
  <c r="G122" i="5"/>
  <c r="G121" i="5"/>
  <c r="E115" i="5"/>
  <c r="D115" i="5"/>
  <c r="C115" i="5"/>
  <c r="B115" i="5"/>
  <c r="F114" i="5"/>
  <c r="G114" i="5" s="1"/>
  <c r="F113" i="5"/>
  <c r="G113" i="5" s="1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E98" i="5"/>
  <c r="D98" i="5"/>
  <c r="C98" i="5"/>
  <c r="B98" i="5"/>
  <c r="F97" i="5"/>
  <c r="G97" i="5" s="1"/>
  <c r="F96" i="5"/>
  <c r="G96" i="5" s="1"/>
  <c r="F95" i="5"/>
  <c r="F98" i="5" s="1"/>
  <c r="F90" i="5"/>
  <c r="E90" i="5"/>
  <c r="D90" i="5"/>
  <c r="C90" i="5"/>
  <c r="B90" i="5"/>
  <c r="G89" i="5"/>
  <c r="G86" i="5"/>
  <c r="G85" i="5"/>
  <c r="E80" i="5"/>
  <c r="D80" i="5"/>
  <c r="C80" i="5"/>
  <c r="B80" i="5"/>
  <c r="F79" i="5"/>
  <c r="G79" i="5" s="1"/>
  <c r="F78" i="5"/>
  <c r="G78" i="5" s="1"/>
  <c r="F77" i="5"/>
  <c r="F80" i="5" s="1"/>
  <c r="E72" i="5"/>
  <c r="D72" i="5"/>
  <c r="C72" i="5"/>
  <c r="B72" i="5"/>
  <c r="F71" i="5"/>
  <c r="G71" i="5" s="1"/>
  <c r="F70" i="5"/>
  <c r="G70" i="5" s="1"/>
  <c r="F69" i="5"/>
  <c r="G69" i="5" s="1"/>
  <c r="G72" i="5" s="1"/>
  <c r="E64" i="5"/>
  <c r="D64" i="5"/>
  <c r="C64" i="5"/>
  <c r="B64" i="5"/>
  <c r="F63" i="5"/>
  <c r="G63" i="5" s="1"/>
  <c r="F62" i="5"/>
  <c r="F64" i="5" s="1"/>
  <c r="E57" i="5"/>
  <c r="D57" i="5"/>
  <c r="C57" i="5"/>
  <c r="B57" i="5"/>
  <c r="F56" i="5"/>
  <c r="G56" i="5" s="1"/>
  <c r="F55" i="5"/>
  <c r="G55" i="5" s="1"/>
  <c r="F54" i="5"/>
  <c r="F57" i="5" s="1"/>
  <c r="F49" i="5"/>
  <c r="E49" i="5"/>
  <c r="D49" i="5"/>
  <c r="C49" i="5"/>
  <c r="B49" i="5"/>
  <c r="F48" i="5"/>
  <c r="G48" i="5" s="1"/>
  <c r="F47" i="5"/>
  <c r="G47" i="5" s="1"/>
  <c r="F46" i="5"/>
  <c r="G46" i="5" s="1"/>
  <c r="E41" i="5"/>
  <c r="D41" i="5"/>
  <c r="C41" i="5"/>
  <c r="B41" i="5"/>
  <c r="F40" i="5"/>
  <c r="G40" i="5" s="1"/>
  <c r="F39" i="5"/>
  <c r="G39" i="5" s="1"/>
  <c r="F38" i="5"/>
  <c r="G38" i="5" s="1"/>
  <c r="F37" i="5"/>
  <c r="F41" i="5" s="1"/>
  <c r="E32" i="5"/>
  <c r="D32" i="5"/>
  <c r="C32" i="5"/>
  <c r="B32" i="5"/>
  <c r="F31" i="5"/>
  <c r="G31" i="5" s="1"/>
  <c r="F30" i="5"/>
  <c r="G30" i="5" s="1"/>
  <c r="F29" i="5"/>
  <c r="G29" i="5" s="1"/>
  <c r="F28" i="5"/>
  <c r="E23" i="5"/>
  <c r="D23" i="5"/>
  <c r="C23" i="5"/>
  <c r="B23" i="5"/>
  <c r="F22" i="5"/>
  <c r="G22" i="5" s="1"/>
  <c r="F21" i="5"/>
  <c r="G21" i="5" s="1"/>
  <c r="F20" i="5"/>
  <c r="F23" i="5" s="1"/>
  <c r="E15" i="5"/>
  <c r="D15" i="5"/>
  <c r="C15" i="5"/>
  <c r="B15" i="5"/>
  <c r="F14" i="5"/>
  <c r="G14" i="5" s="1"/>
  <c r="F13" i="5"/>
  <c r="G13" i="5" s="1"/>
  <c r="F12" i="5"/>
  <c r="F15" i="5" s="1"/>
  <c r="E7" i="5"/>
  <c r="D7" i="5"/>
  <c r="C7" i="5"/>
  <c r="B7" i="5"/>
  <c r="F6" i="5"/>
  <c r="G6" i="5" s="1"/>
  <c r="G6" i="8" s="1"/>
  <c r="F5" i="5"/>
  <c r="G5" i="5" s="1"/>
  <c r="G5" i="8" s="1"/>
  <c r="F4" i="5"/>
  <c r="G4" i="5" s="1"/>
  <c r="G32" i="7" l="1"/>
  <c r="G217" i="5"/>
  <c r="F189" i="5"/>
  <c r="F172" i="5"/>
  <c r="F156" i="5"/>
  <c r="G124" i="5"/>
  <c r="F72" i="5"/>
  <c r="G49" i="5"/>
  <c r="F32" i="5"/>
  <c r="G7" i="5"/>
  <c r="G4" i="8"/>
  <c r="G242" i="7"/>
  <c r="F270" i="7"/>
  <c r="G265" i="7"/>
  <c r="G270" i="7" s="1"/>
  <c r="G222" i="5"/>
  <c r="G224" i="5" s="1"/>
  <c r="F217" i="5"/>
  <c r="G197" i="5"/>
  <c r="G198" i="5" s="1"/>
  <c r="G185" i="5"/>
  <c r="G189" i="5" s="1"/>
  <c r="G177" i="5"/>
  <c r="G180" i="5" s="1"/>
  <c r="G161" i="5"/>
  <c r="G165" i="5" s="1"/>
  <c r="G152" i="5"/>
  <c r="G156" i="5" s="1"/>
  <c r="G145" i="5"/>
  <c r="G147" i="5" s="1"/>
  <c r="G129" i="5"/>
  <c r="G132" i="5" s="1"/>
  <c r="F124" i="5"/>
  <c r="G115" i="5"/>
  <c r="F115" i="5"/>
  <c r="G108" i="5"/>
  <c r="F108" i="5"/>
  <c r="G95" i="5"/>
  <c r="G98" i="5" s="1"/>
  <c r="G88" i="5"/>
  <c r="G90" i="5" s="1"/>
  <c r="G77" i="5"/>
  <c r="G80" i="5" s="1"/>
  <c r="G62" i="5"/>
  <c r="G64" i="5" s="1"/>
  <c r="G54" i="5"/>
  <c r="G57" i="5" s="1"/>
  <c r="G37" i="5"/>
  <c r="G41" i="5" s="1"/>
  <c r="G28" i="5"/>
  <c r="G32" i="5" s="1"/>
  <c r="G20" i="5"/>
  <c r="G23" i="5" s="1"/>
  <c r="G12" i="5"/>
  <c r="G15" i="5" s="1"/>
  <c r="F7" i="5"/>
  <c r="D263" i="1"/>
  <c r="D263" i="6"/>
  <c r="D264" i="1"/>
  <c r="D262" i="1"/>
  <c r="F244" i="1"/>
  <c r="F245" i="1"/>
  <c r="F243" i="1"/>
  <c r="F227" i="1"/>
  <c r="F228" i="1"/>
  <c r="F229" i="1"/>
  <c r="F226" i="1"/>
  <c r="F211" i="1"/>
  <c r="F212" i="1"/>
  <c r="F213" i="1"/>
  <c r="F210" i="1"/>
  <c r="F161" i="1"/>
  <c r="F162" i="1"/>
  <c r="F163" i="1"/>
  <c r="F160" i="1"/>
  <c r="B262" i="6" l="1"/>
  <c r="C139" i="6"/>
  <c r="F20" i="1"/>
  <c r="F21" i="1"/>
  <c r="F22" i="1"/>
  <c r="G265" i="1" l="1"/>
  <c r="F178" i="1"/>
  <c r="F177" i="1"/>
  <c r="F176" i="1"/>
  <c r="F144" i="1"/>
  <c r="D97" i="1"/>
  <c r="G49" i="1"/>
  <c r="C49" i="6" l="1"/>
  <c r="B15" i="6" l="1"/>
  <c r="B7" i="6"/>
  <c r="C205" i="6" l="1"/>
  <c r="G139" i="6"/>
  <c r="B64" i="6"/>
  <c r="D57" i="6" l="1"/>
  <c r="F184" i="1"/>
  <c r="F185" i="1"/>
  <c r="F186" i="1"/>
  <c r="F187" i="1"/>
  <c r="E23" i="1"/>
  <c r="G269" i="5" l="1"/>
  <c r="D64" i="1" l="1"/>
  <c r="B64" i="1"/>
  <c r="C64" i="1"/>
  <c r="G254" i="6" l="1"/>
  <c r="G261" i="6"/>
  <c r="E230" i="6"/>
  <c r="E164" i="6" l="1"/>
  <c r="C265" i="5"/>
  <c r="D265" i="5"/>
  <c r="E265" i="5"/>
  <c r="C266" i="5"/>
  <c r="D266" i="5"/>
  <c r="E266" i="5"/>
  <c r="B267" i="5"/>
  <c r="C267" i="5"/>
  <c r="D267" i="5"/>
  <c r="D266" i="8" s="1"/>
  <c r="E267" i="5"/>
  <c r="B268" i="5"/>
  <c r="C268" i="5"/>
  <c r="D268" i="5"/>
  <c r="E268" i="5"/>
  <c r="C269" i="5"/>
  <c r="D269" i="5"/>
  <c r="E269" i="5"/>
  <c r="G265" i="5"/>
  <c r="G266" i="5"/>
  <c r="G267" i="5"/>
  <c r="G268" i="5"/>
  <c r="B270" i="5" l="1"/>
  <c r="F219" i="1"/>
  <c r="F220" i="1"/>
  <c r="B7" i="8"/>
  <c r="C7" i="8"/>
  <c r="E7" i="8" l="1"/>
  <c r="D7" i="8"/>
  <c r="D49" i="1" l="1"/>
  <c r="F184" i="6" l="1"/>
  <c r="F169" i="6"/>
  <c r="F170" i="6"/>
  <c r="D139" i="6"/>
  <c r="G41" i="6"/>
  <c r="B107" i="6" l="1"/>
  <c r="F85" i="1" l="1"/>
  <c r="F86" i="1"/>
  <c r="F87" i="1"/>
  <c r="F88" i="1"/>
  <c r="F28" i="6"/>
  <c r="F29" i="6"/>
  <c r="F30" i="6"/>
  <c r="F31" i="6"/>
  <c r="G262" i="1" l="1"/>
  <c r="B261" i="1" l="1"/>
  <c r="C214" i="1"/>
  <c r="D146" i="6" l="1"/>
  <c r="C246" i="6"/>
  <c r="B214" i="6"/>
  <c r="C7" i="6"/>
  <c r="F12" i="1"/>
  <c r="G23" i="1" l="1"/>
  <c r="B254" i="1"/>
  <c r="D261" i="6" l="1"/>
  <c r="C242" i="5" l="1"/>
  <c r="B242" i="5"/>
  <c r="E15" i="1" l="1"/>
  <c r="B232" i="8" l="1"/>
  <c r="E64" i="6"/>
  <c r="C57" i="6"/>
  <c r="B57" i="6"/>
  <c r="E57" i="1"/>
  <c r="D57" i="1"/>
  <c r="F56" i="1"/>
  <c r="G57" i="1"/>
  <c r="C57" i="1"/>
  <c r="B57" i="1"/>
  <c r="G57" i="6"/>
  <c r="F56" i="6"/>
  <c r="E57" i="6"/>
  <c r="E54" i="8"/>
  <c r="F231" i="5" l="1"/>
  <c r="F205" i="5"/>
  <c r="B56" i="8" l="1"/>
  <c r="C56" i="8"/>
  <c r="E56" i="8"/>
  <c r="G56" i="8"/>
  <c r="D56" i="8"/>
  <c r="F56" i="8"/>
  <c r="F253" i="1"/>
  <c r="F252" i="1"/>
  <c r="F251" i="1"/>
  <c r="F237" i="1"/>
  <c r="F236" i="1"/>
  <c r="F235" i="1"/>
  <c r="F204" i="1"/>
  <c r="F203" i="1"/>
  <c r="F202" i="1"/>
  <c r="F201" i="1"/>
  <c r="F195" i="1"/>
  <c r="F194" i="1"/>
  <c r="F193" i="1"/>
  <c r="F170" i="1"/>
  <c r="F169" i="1"/>
  <c r="F154" i="1"/>
  <c r="F153" i="1"/>
  <c r="F152" i="1"/>
  <c r="F151" i="1"/>
  <c r="F145" i="1"/>
  <c r="F138" i="1"/>
  <c r="F137" i="1"/>
  <c r="F136" i="1"/>
  <c r="F130" i="1"/>
  <c r="F129" i="1"/>
  <c r="F128" i="1"/>
  <c r="F122" i="1"/>
  <c r="F121" i="1"/>
  <c r="F120" i="1"/>
  <c r="F113" i="1"/>
  <c r="F112" i="1"/>
  <c r="F106" i="1"/>
  <c r="F105" i="1"/>
  <c r="F104" i="1"/>
  <c r="F103" i="1"/>
  <c r="F102" i="1"/>
  <c r="F96" i="1"/>
  <c r="F95" i="1"/>
  <c r="F94" i="1"/>
  <c r="F79" i="1"/>
  <c r="F78" i="1"/>
  <c r="F77" i="1"/>
  <c r="F71" i="1"/>
  <c r="F70" i="1"/>
  <c r="F69" i="1"/>
  <c r="F63" i="1"/>
  <c r="F62" i="1"/>
  <c r="F55" i="1"/>
  <c r="F54" i="1"/>
  <c r="F48" i="1"/>
  <c r="F47" i="1"/>
  <c r="F46" i="1"/>
  <c r="F40" i="1"/>
  <c r="F39" i="1"/>
  <c r="F38" i="1"/>
  <c r="F37" i="1"/>
  <c r="F31" i="1"/>
  <c r="F30" i="1"/>
  <c r="F29" i="1"/>
  <c r="F28" i="1"/>
  <c r="F14" i="1"/>
  <c r="F13" i="1"/>
  <c r="F6" i="1"/>
  <c r="F5" i="1"/>
  <c r="F4" i="1"/>
  <c r="C256" i="8"/>
  <c r="B256" i="8"/>
  <c r="C255" i="8"/>
  <c r="B255" i="8"/>
  <c r="C254" i="8"/>
  <c r="B254" i="8"/>
  <c r="C248" i="8"/>
  <c r="B248" i="8"/>
  <c r="C247" i="8"/>
  <c r="B247" i="8"/>
  <c r="C246" i="8"/>
  <c r="B246" i="8"/>
  <c r="C240" i="8"/>
  <c r="B240" i="8"/>
  <c r="C239" i="8"/>
  <c r="B239" i="8"/>
  <c r="C238" i="8"/>
  <c r="B238" i="8"/>
  <c r="C232" i="8"/>
  <c r="C231" i="8"/>
  <c r="B231" i="8"/>
  <c r="C230" i="8"/>
  <c r="B230" i="8"/>
  <c r="C229" i="8"/>
  <c r="B229" i="8"/>
  <c r="C228" i="8"/>
  <c r="B228" i="8"/>
  <c r="C222" i="8"/>
  <c r="B222" i="8"/>
  <c r="C221" i="8"/>
  <c r="B221" i="8"/>
  <c r="C215" i="8"/>
  <c r="B215" i="8"/>
  <c r="C214" i="8"/>
  <c r="B214" i="8"/>
  <c r="C213" i="8"/>
  <c r="B213" i="8"/>
  <c r="C212" i="8"/>
  <c r="B212" i="8"/>
  <c r="C206" i="8"/>
  <c r="B206" i="8"/>
  <c r="C205" i="8"/>
  <c r="B205" i="8"/>
  <c r="C204" i="8"/>
  <c r="B204" i="8"/>
  <c r="C203" i="8"/>
  <c r="B203" i="8"/>
  <c r="C202" i="8"/>
  <c r="B202" i="8"/>
  <c r="C196" i="8"/>
  <c r="B196" i="8"/>
  <c r="C195" i="8"/>
  <c r="B195" i="8"/>
  <c r="C194" i="8"/>
  <c r="B194" i="8"/>
  <c r="C193" i="8"/>
  <c r="B193" i="8"/>
  <c r="C187" i="8"/>
  <c r="B187" i="8"/>
  <c r="C186" i="8"/>
  <c r="B186" i="8"/>
  <c r="C185" i="8"/>
  <c r="B185" i="8"/>
  <c r="C184" i="8"/>
  <c r="B184" i="8"/>
  <c r="C178" i="8"/>
  <c r="B178" i="8"/>
  <c r="C177" i="8"/>
  <c r="B177" i="8"/>
  <c r="C176" i="8"/>
  <c r="B176" i="8"/>
  <c r="C170" i="8"/>
  <c r="B170" i="8"/>
  <c r="C169" i="8"/>
  <c r="B169" i="8"/>
  <c r="C163" i="8"/>
  <c r="B163" i="8"/>
  <c r="C162" i="8"/>
  <c r="B162" i="8"/>
  <c r="C161" i="8"/>
  <c r="B161" i="8"/>
  <c r="C160" i="8"/>
  <c r="B160" i="8"/>
  <c r="C154" i="8"/>
  <c r="B154" i="8"/>
  <c r="C153" i="8"/>
  <c r="B153" i="8"/>
  <c r="C152" i="8"/>
  <c r="B152" i="8"/>
  <c r="C151" i="8"/>
  <c r="B151" i="8"/>
  <c r="C145" i="8"/>
  <c r="B145" i="8"/>
  <c r="C144" i="8"/>
  <c r="B144" i="8"/>
  <c r="C138" i="8"/>
  <c r="B138" i="8"/>
  <c r="C137" i="8"/>
  <c r="B137" i="8"/>
  <c r="C136" i="8"/>
  <c r="B136" i="8"/>
  <c r="C130" i="8"/>
  <c r="B130" i="8"/>
  <c r="C129" i="8"/>
  <c r="B129" i="8"/>
  <c r="C128" i="8"/>
  <c r="B128" i="8"/>
  <c r="C122" i="8"/>
  <c r="B122" i="8"/>
  <c r="C121" i="8"/>
  <c r="B121" i="8"/>
  <c r="C120" i="8"/>
  <c r="B120" i="8"/>
  <c r="C113" i="8"/>
  <c r="B113" i="8"/>
  <c r="C112" i="8"/>
  <c r="B112" i="8"/>
  <c r="C106" i="8"/>
  <c r="B106" i="8"/>
  <c r="C105" i="8"/>
  <c r="B105" i="8"/>
  <c r="C104" i="8"/>
  <c r="B104" i="8"/>
  <c r="C103" i="8"/>
  <c r="B103" i="8"/>
  <c r="C102" i="8"/>
  <c r="B102" i="8"/>
  <c r="C96" i="8"/>
  <c r="B96" i="8"/>
  <c r="C95" i="8"/>
  <c r="B95" i="8"/>
  <c r="C94" i="8"/>
  <c r="B94" i="8"/>
  <c r="C88" i="8"/>
  <c r="B88" i="8"/>
  <c r="C87" i="8"/>
  <c r="C267" i="8" s="1"/>
  <c r="B87" i="8"/>
  <c r="B267" i="8" s="1"/>
  <c r="C86" i="8"/>
  <c r="B86" i="8"/>
  <c r="C85" i="8"/>
  <c r="B85" i="8"/>
  <c r="C79" i="8"/>
  <c r="B79" i="8"/>
  <c r="C78" i="8"/>
  <c r="B78" i="8"/>
  <c r="C77" i="8"/>
  <c r="B77" i="8"/>
  <c r="C71" i="8"/>
  <c r="B71" i="8"/>
  <c r="C70" i="8"/>
  <c r="B70" i="8"/>
  <c r="C69" i="8"/>
  <c r="B69" i="8"/>
  <c r="C63" i="8"/>
  <c r="B63" i="8"/>
  <c r="C62" i="8"/>
  <c r="B62" i="8"/>
  <c r="C55" i="8"/>
  <c r="B55" i="8"/>
  <c r="C54" i="8"/>
  <c r="B54" i="8"/>
  <c r="C48" i="8"/>
  <c r="B48" i="8"/>
  <c r="C47" i="8"/>
  <c r="B47" i="8"/>
  <c r="C46" i="8"/>
  <c r="B46" i="8"/>
  <c r="C40" i="8"/>
  <c r="B40" i="8"/>
  <c r="C39" i="8"/>
  <c r="B39" i="8"/>
  <c r="C38" i="8"/>
  <c r="B38" i="8"/>
  <c r="C37" i="8"/>
  <c r="B37" i="8"/>
  <c r="C31" i="8"/>
  <c r="B31" i="8"/>
  <c r="C30" i="8"/>
  <c r="C266" i="8" s="1"/>
  <c r="B30" i="8"/>
  <c r="B266" i="8" s="1"/>
  <c r="C29" i="8"/>
  <c r="B29" i="8"/>
  <c r="C28" i="8"/>
  <c r="B28" i="8"/>
  <c r="C22" i="8"/>
  <c r="B22" i="8"/>
  <c r="C21" i="8"/>
  <c r="B21" i="8"/>
  <c r="C20" i="8"/>
  <c r="B20" i="8"/>
  <c r="C14" i="8"/>
  <c r="B14" i="8"/>
  <c r="C13" i="8"/>
  <c r="B13" i="8"/>
  <c r="C12" i="8"/>
  <c r="B12" i="8"/>
  <c r="G256" i="8"/>
  <c r="E256" i="8"/>
  <c r="D256" i="8"/>
  <c r="G255" i="8"/>
  <c r="E255" i="8"/>
  <c r="D255" i="8"/>
  <c r="G254" i="8"/>
  <c r="E254" i="8"/>
  <c r="D254" i="8"/>
  <c r="G248" i="8"/>
  <c r="E248" i="8"/>
  <c r="D248" i="8"/>
  <c r="G247" i="8"/>
  <c r="E247" i="8"/>
  <c r="D247" i="8"/>
  <c r="G246" i="8"/>
  <c r="E246" i="8"/>
  <c r="D246" i="8"/>
  <c r="G240" i="8"/>
  <c r="E240" i="8"/>
  <c r="D240" i="8"/>
  <c r="G239" i="8"/>
  <c r="E239" i="8"/>
  <c r="D239" i="8"/>
  <c r="G238" i="8"/>
  <c r="E238" i="8"/>
  <c r="D238" i="8"/>
  <c r="G232" i="8"/>
  <c r="E232" i="8"/>
  <c r="D232" i="8"/>
  <c r="G231" i="8"/>
  <c r="E231" i="8"/>
  <c r="D231" i="8"/>
  <c r="G229" i="8"/>
  <c r="E229" i="8"/>
  <c r="D229" i="8"/>
  <c r="G228" i="8"/>
  <c r="E228" i="8"/>
  <c r="D228" i="8"/>
  <c r="G222" i="8"/>
  <c r="E222" i="8"/>
  <c r="D222" i="8"/>
  <c r="G221" i="8"/>
  <c r="E221" i="8"/>
  <c r="D221" i="8"/>
  <c r="G215" i="8"/>
  <c r="E215" i="8"/>
  <c r="D215" i="8"/>
  <c r="G214" i="8"/>
  <c r="E214" i="8"/>
  <c r="D214" i="8"/>
  <c r="G213" i="8"/>
  <c r="E213" i="8"/>
  <c r="D213" i="8"/>
  <c r="G212" i="8"/>
  <c r="E212" i="8"/>
  <c r="D212" i="8"/>
  <c r="G206" i="8"/>
  <c r="E206" i="8"/>
  <c r="D206" i="8"/>
  <c r="G205" i="8"/>
  <c r="E205" i="8"/>
  <c r="D205" i="8"/>
  <c r="G203" i="8"/>
  <c r="E203" i="8"/>
  <c r="D203" i="8"/>
  <c r="G202" i="8"/>
  <c r="E202" i="8"/>
  <c r="D202" i="8"/>
  <c r="G196" i="8"/>
  <c r="E196" i="8"/>
  <c r="D196" i="8"/>
  <c r="G194" i="8"/>
  <c r="E194" i="8"/>
  <c r="D194" i="8"/>
  <c r="G193" i="8"/>
  <c r="E193" i="8"/>
  <c r="D193" i="8"/>
  <c r="G187" i="8"/>
  <c r="E187" i="8"/>
  <c r="D187" i="8"/>
  <c r="G186" i="8"/>
  <c r="E186" i="8"/>
  <c r="D186" i="8"/>
  <c r="G185" i="8"/>
  <c r="E185" i="8"/>
  <c r="D185" i="8"/>
  <c r="G184" i="8"/>
  <c r="E184" i="8"/>
  <c r="D184" i="8"/>
  <c r="G178" i="8"/>
  <c r="E178" i="8"/>
  <c r="D178" i="8"/>
  <c r="G177" i="8"/>
  <c r="E177" i="8"/>
  <c r="D177" i="8"/>
  <c r="G176" i="8"/>
  <c r="E176" i="8"/>
  <c r="D176" i="8"/>
  <c r="G170" i="8"/>
  <c r="E170" i="8"/>
  <c r="D170" i="8"/>
  <c r="G169" i="8"/>
  <c r="E169" i="8"/>
  <c r="D169" i="8"/>
  <c r="G163" i="8"/>
  <c r="E163" i="8"/>
  <c r="D163" i="8"/>
  <c r="G162" i="8"/>
  <c r="E162" i="8"/>
  <c r="D162" i="8"/>
  <c r="G161" i="8"/>
  <c r="E161" i="8"/>
  <c r="D161" i="8"/>
  <c r="G160" i="8"/>
  <c r="E160" i="8"/>
  <c r="D160" i="8"/>
  <c r="G154" i="8"/>
  <c r="E154" i="8"/>
  <c r="D154" i="8"/>
  <c r="G153" i="8"/>
  <c r="E153" i="8"/>
  <c r="D153" i="8"/>
  <c r="G152" i="8"/>
  <c r="E152" i="8"/>
  <c r="D152" i="8"/>
  <c r="G151" i="8"/>
  <c r="E151" i="8"/>
  <c r="D151" i="8"/>
  <c r="G145" i="8"/>
  <c r="E145" i="8"/>
  <c r="D145" i="8"/>
  <c r="G144" i="8"/>
  <c r="E144" i="8"/>
  <c r="D144" i="8"/>
  <c r="G138" i="8"/>
  <c r="E138" i="8"/>
  <c r="D138" i="8"/>
  <c r="G137" i="8"/>
  <c r="E137" i="8"/>
  <c r="D137" i="8"/>
  <c r="G136" i="8"/>
  <c r="E136" i="8"/>
  <c r="D136" i="8"/>
  <c r="G130" i="8"/>
  <c r="E130" i="8"/>
  <c r="D130" i="8"/>
  <c r="G129" i="8"/>
  <c r="E129" i="8"/>
  <c r="D129" i="8"/>
  <c r="G128" i="8"/>
  <c r="E128" i="8"/>
  <c r="D128" i="8"/>
  <c r="G122" i="8"/>
  <c r="E122" i="8"/>
  <c r="D122" i="8"/>
  <c r="G121" i="8"/>
  <c r="E121" i="8"/>
  <c r="D121" i="8"/>
  <c r="G120" i="8"/>
  <c r="E120" i="8"/>
  <c r="D120" i="8"/>
  <c r="G113" i="8"/>
  <c r="E113" i="8"/>
  <c r="D113" i="8"/>
  <c r="G112" i="8"/>
  <c r="E112" i="8"/>
  <c r="D112" i="8"/>
  <c r="D105" i="8"/>
  <c r="E105" i="8"/>
  <c r="G105" i="8"/>
  <c r="D106" i="8"/>
  <c r="E106" i="8"/>
  <c r="G106" i="8"/>
  <c r="G104" i="8"/>
  <c r="E104" i="8"/>
  <c r="D104" i="8"/>
  <c r="G103" i="8"/>
  <c r="E103" i="8"/>
  <c r="D103" i="8"/>
  <c r="G102" i="8"/>
  <c r="E102" i="8"/>
  <c r="D102" i="8"/>
  <c r="G96" i="8"/>
  <c r="E96" i="8"/>
  <c r="D96" i="8"/>
  <c r="G95" i="8"/>
  <c r="E95" i="8"/>
  <c r="D95" i="8"/>
  <c r="G94" i="8"/>
  <c r="E94" i="8"/>
  <c r="D94" i="8"/>
  <c r="D87" i="8"/>
  <c r="E87" i="8"/>
  <c r="G87" i="8"/>
  <c r="D88" i="8"/>
  <c r="E88" i="8"/>
  <c r="G88" i="8"/>
  <c r="G86" i="8"/>
  <c r="E86" i="8"/>
  <c r="D86" i="8"/>
  <c r="G85" i="8"/>
  <c r="E85" i="8"/>
  <c r="D85" i="8"/>
  <c r="G79" i="8"/>
  <c r="E79" i="8"/>
  <c r="D79" i="8"/>
  <c r="G78" i="8"/>
  <c r="E78" i="8"/>
  <c r="D78" i="8"/>
  <c r="G77" i="8"/>
  <c r="E77" i="8"/>
  <c r="D77" i="8"/>
  <c r="G71" i="8"/>
  <c r="E71" i="8"/>
  <c r="D71" i="8"/>
  <c r="G70" i="8"/>
  <c r="E70" i="8"/>
  <c r="D70" i="8"/>
  <c r="G69" i="8"/>
  <c r="E69" i="8"/>
  <c r="D69" i="8"/>
  <c r="G63" i="8"/>
  <c r="E63" i="8"/>
  <c r="D63" i="8"/>
  <c r="G62" i="8"/>
  <c r="E62" i="8"/>
  <c r="D62" i="8"/>
  <c r="G55" i="8"/>
  <c r="E55" i="8"/>
  <c r="D55" i="8"/>
  <c r="G54" i="8"/>
  <c r="D54" i="8"/>
  <c r="G48" i="8"/>
  <c r="E48" i="8"/>
  <c r="D48" i="8"/>
  <c r="G47" i="8"/>
  <c r="E47" i="8"/>
  <c r="D47" i="8"/>
  <c r="G46" i="8"/>
  <c r="E46" i="8"/>
  <c r="D46" i="8"/>
  <c r="G40" i="8"/>
  <c r="E40" i="8"/>
  <c r="D40" i="8"/>
  <c r="G39" i="8"/>
  <c r="E39" i="8"/>
  <c r="D39" i="8"/>
  <c r="G38" i="8"/>
  <c r="E38" i="8"/>
  <c r="D38" i="8"/>
  <c r="G37" i="8"/>
  <c r="E37" i="8"/>
  <c r="D37" i="8"/>
  <c r="D31" i="8"/>
  <c r="E31" i="8"/>
  <c r="G31" i="8"/>
  <c r="G30" i="8"/>
  <c r="E30" i="8"/>
  <c r="D30" i="8"/>
  <c r="G29" i="8"/>
  <c r="E29" i="8"/>
  <c r="D29" i="8"/>
  <c r="G28" i="8"/>
  <c r="E28" i="8"/>
  <c r="D28" i="8"/>
  <c r="G22" i="8"/>
  <c r="E22" i="8"/>
  <c r="D22" i="8"/>
  <c r="G21" i="8"/>
  <c r="E21" i="8"/>
  <c r="D21" i="8"/>
  <c r="G20" i="8"/>
  <c r="E20" i="8"/>
  <c r="D20" i="8"/>
  <c r="G14" i="8"/>
  <c r="E14" i="8"/>
  <c r="D14" i="8"/>
  <c r="G13" i="8"/>
  <c r="E13" i="8"/>
  <c r="D13" i="8"/>
  <c r="G12" i="8"/>
  <c r="E12" i="8"/>
  <c r="D12" i="8"/>
  <c r="G258" i="5"/>
  <c r="E258" i="5"/>
  <c r="D258" i="5"/>
  <c r="C258" i="5"/>
  <c r="B258" i="5"/>
  <c r="G250" i="5"/>
  <c r="E250" i="5"/>
  <c r="D250" i="5"/>
  <c r="C250" i="5"/>
  <c r="B250" i="5"/>
  <c r="F250" i="5"/>
  <c r="G242" i="5"/>
  <c r="E242" i="5"/>
  <c r="D242" i="5"/>
  <c r="G234" i="5"/>
  <c r="E234" i="5"/>
  <c r="D234" i="5"/>
  <c r="C234" i="5"/>
  <c r="B234" i="5"/>
  <c r="G208" i="5"/>
  <c r="E208" i="5"/>
  <c r="D208" i="5"/>
  <c r="C208" i="5"/>
  <c r="B208" i="5"/>
  <c r="F208" i="5"/>
  <c r="E265" i="1"/>
  <c r="D265" i="1"/>
  <c r="C265" i="1"/>
  <c r="B265" i="1"/>
  <c r="G264" i="1"/>
  <c r="E264" i="1"/>
  <c r="C264" i="1"/>
  <c r="B264" i="1"/>
  <c r="G263" i="1"/>
  <c r="E263" i="1"/>
  <c r="C263" i="1"/>
  <c r="B263" i="1"/>
  <c r="E262" i="1"/>
  <c r="C262" i="1"/>
  <c r="B262" i="1"/>
  <c r="G261" i="1"/>
  <c r="E261" i="1"/>
  <c r="D261" i="1"/>
  <c r="C261" i="1"/>
  <c r="G254" i="1"/>
  <c r="E254" i="1"/>
  <c r="D254" i="1"/>
  <c r="C254" i="1"/>
  <c r="G246" i="1"/>
  <c r="E246" i="1"/>
  <c r="D246" i="1"/>
  <c r="C246" i="1"/>
  <c r="B246" i="1"/>
  <c r="G238" i="1"/>
  <c r="E238" i="1"/>
  <c r="D238" i="1"/>
  <c r="C238" i="1"/>
  <c r="B238" i="1"/>
  <c r="G230" i="1"/>
  <c r="E230" i="1"/>
  <c r="D230" i="1"/>
  <c r="C230" i="1"/>
  <c r="B230" i="1"/>
  <c r="G221" i="1"/>
  <c r="E221" i="1"/>
  <c r="D221" i="1"/>
  <c r="C221" i="1"/>
  <c r="B221" i="1"/>
  <c r="G214" i="1"/>
  <c r="E214" i="1"/>
  <c r="D214" i="1"/>
  <c r="B214" i="1"/>
  <c r="G205" i="1"/>
  <c r="E205" i="1"/>
  <c r="D205" i="1"/>
  <c r="C205" i="1"/>
  <c r="B205" i="1"/>
  <c r="G196" i="1"/>
  <c r="E196" i="1"/>
  <c r="D196" i="1"/>
  <c r="C196" i="1"/>
  <c r="B196" i="1"/>
  <c r="G188" i="1"/>
  <c r="E188" i="1"/>
  <c r="D188" i="1"/>
  <c r="C188" i="1"/>
  <c r="B188" i="1"/>
  <c r="G179" i="1"/>
  <c r="E179" i="1"/>
  <c r="D179" i="1"/>
  <c r="C179" i="1"/>
  <c r="B179" i="1"/>
  <c r="G171" i="1"/>
  <c r="E171" i="1"/>
  <c r="D171" i="1"/>
  <c r="C171" i="1"/>
  <c r="B171" i="1"/>
  <c r="G164" i="1"/>
  <c r="E164" i="1"/>
  <c r="D164" i="1"/>
  <c r="C164" i="1"/>
  <c r="B164" i="1"/>
  <c r="G155" i="1"/>
  <c r="E155" i="1"/>
  <c r="D155" i="1"/>
  <c r="C155" i="1"/>
  <c r="B155" i="1"/>
  <c r="G146" i="1"/>
  <c r="E146" i="1"/>
  <c r="D146" i="1"/>
  <c r="C146" i="1"/>
  <c r="B146" i="1"/>
  <c r="G139" i="1"/>
  <c r="E139" i="1"/>
  <c r="D139" i="1"/>
  <c r="C139" i="1"/>
  <c r="B139" i="1"/>
  <c r="G131" i="1"/>
  <c r="E131" i="1"/>
  <c r="D131" i="1"/>
  <c r="C131" i="1"/>
  <c r="B131" i="1"/>
  <c r="G123" i="1"/>
  <c r="E123" i="1"/>
  <c r="D123" i="1"/>
  <c r="C123" i="1"/>
  <c r="B123" i="1"/>
  <c r="G114" i="1"/>
  <c r="E114" i="1"/>
  <c r="D114" i="1"/>
  <c r="C114" i="1"/>
  <c r="B114" i="1"/>
  <c r="G107" i="1"/>
  <c r="E107" i="1"/>
  <c r="D107" i="1"/>
  <c r="C107" i="1"/>
  <c r="B107" i="1"/>
  <c r="G97" i="1"/>
  <c r="E97" i="1"/>
  <c r="C97" i="1"/>
  <c r="B97" i="1"/>
  <c r="G89" i="1"/>
  <c r="E89" i="1"/>
  <c r="D89" i="1"/>
  <c r="C89" i="1"/>
  <c r="B89" i="1"/>
  <c r="G80" i="1"/>
  <c r="E80" i="1"/>
  <c r="D80" i="1"/>
  <c r="C80" i="1"/>
  <c r="B80" i="1"/>
  <c r="G72" i="1"/>
  <c r="E72" i="1"/>
  <c r="D72" i="1"/>
  <c r="C72" i="1"/>
  <c r="B72" i="1"/>
  <c r="G64" i="1"/>
  <c r="E64" i="1"/>
  <c r="E49" i="1"/>
  <c r="C49" i="1"/>
  <c r="B49" i="1"/>
  <c r="G41" i="1"/>
  <c r="E41" i="1"/>
  <c r="D41" i="1"/>
  <c r="C41" i="1"/>
  <c r="B41" i="1"/>
  <c r="G32" i="1"/>
  <c r="E32" i="1"/>
  <c r="D32" i="1"/>
  <c r="C32" i="1"/>
  <c r="B32" i="1"/>
  <c r="D23" i="1"/>
  <c r="C23" i="1"/>
  <c r="B23" i="1"/>
  <c r="G15" i="1"/>
  <c r="D15" i="1"/>
  <c r="C15" i="1"/>
  <c r="B15" i="1"/>
  <c r="G7" i="1"/>
  <c r="E7" i="1"/>
  <c r="D7" i="1"/>
  <c r="C7" i="1"/>
  <c r="B7" i="1"/>
  <c r="C261" i="6"/>
  <c r="C262" i="6"/>
  <c r="C263" i="6"/>
  <c r="C264" i="6"/>
  <c r="C265" i="6"/>
  <c r="B264" i="6"/>
  <c r="B263" i="6"/>
  <c r="G265" i="6"/>
  <c r="G264" i="6"/>
  <c r="G263" i="6"/>
  <c r="G262" i="6"/>
  <c r="E265" i="6"/>
  <c r="E264" i="6"/>
  <c r="E263" i="6"/>
  <c r="E262" i="6"/>
  <c r="E261" i="6"/>
  <c r="D265" i="6"/>
  <c r="D264" i="6"/>
  <c r="D262" i="6"/>
  <c r="C264" i="8" l="1"/>
  <c r="E267" i="8"/>
  <c r="D267" i="8"/>
  <c r="G266" i="8"/>
  <c r="G267" i="8"/>
  <c r="D268" i="8"/>
  <c r="D265" i="8"/>
  <c r="B264" i="8"/>
  <c r="B268" i="8"/>
  <c r="C265" i="8"/>
  <c r="B265" i="8"/>
  <c r="C268" i="8"/>
  <c r="D264" i="8"/>
  <c r="E266" i="8"/>
  <c r="F266" i="8" s="1"/>
  <c r="G266" i="1"/>
  <c r="B241" i="8"/>
  <c r="D270" i="5"/>
  <c r="F57" i="1"/>
  <c r="E266" i="1"/>
  <c r="B207" i="8"/>
  <c r="B89" i="8"/>
  <c r="B123" i="8"/>
  <c r="E57" i="8"/>
  <c r="B41" i="8"/>
  <c r="B233" i="8"/>
  <c r="B197" i="8"/>
  <c r="B179" i="8"/>
  <c r="B146" i="8"/>
  <c r="B97" i="8"/>
  <c r="C57" i="8"/>
  <c r="G57" i="8"/>
  <c r="B257" i="8"/>
  <c r="B164" i="8"/>
  <c r="B139" i="8"/>
  <c r="B64" i="8"/>
  <c r="D57" i="8"/>
  <c r="B32" i="8"/>
  <c r="F242" i="5"/>
  <c r="C266" i="6"/>
  <c r="B15" i="8"/>
  <c r="D114" i="8"/>
  <c r="B249" i="8"/>
  <c r="B216" i="8"/>
  <c r="B155" i="8"/>
  <c r="B114" i="8"/>
  <c r="B107" i="8"/>
  <c r="B80" i="8"/>
  <c r="C64" i="8"/>
  <c r="C257" i="8"/>
  <c r="B57" i="8"/>
  <c r="B72" i="8"/>
  <c r="B171" i="8"/>
  <c r="B223" i="8"/>
  <c r="B49" i="8"/>
  <c r="B23" i="8"/>
  <c r="G41" i="8"/>
  <c r="G164" i="8"/>
  <c r="G23" i="8"/>
  <c r="D97" i="8"/>
  <c r="D139" i="8"/>
  <c r="D179" i="8"/>
  <c r="G72" i="8"/>
  <c r="D89" i="8"/>
  <c r="G89" i="8"/>
  <c r="G107" i="8"/>
  <c r="D155" i="8"/>
  <c r="G216" i="8"/>
  <c r="C41" i="8"/>
  <c r="C49" i="8"/>
  <c r="C72" i="8"/>
  <c r="C80" i="8"/>
  <c r="C89" i="8"/>
  <c r="C107" i="8"/>
  <c r="C114" i="8"/>
  <c r="C123" i="8"/>
  <c r="C131" i="8"/>
  <c r="C139" i="8"/>
  <c r="C146" i="8"/>
  <c r="C164" i="8"/>
  <c r="C171" i="8"/>
  <c r="C179" i="8"/>
  <c r="C188" i="8"/>
  <c r="C197" i="8"/>
  <c r="C207" i="8"/>
  <c r="C216" i="8"/>
  <c r="C223" i="8"/>
  <c r="C241" i="8"/>
  <c r="C249" i="8"/>
  <c r="F267" i="5"/>
  <c r="D223" i="8"/>
  <c r="G97" i="8"/>
  <c r="G233" i="8"/>
  <c r="G131" i="8"/>
  <c r="G123" i="8"/>
  <c r="D49" i="8"/>
  <c r="D32" i="8"/>
  <c r="F269" i="5"/>
  <c r="F268" i="5"/>
  <c r="F234" i="5"/>
  <c r="D15" i="8"/>
  <c r="D23" i="8"/>
  <c r="E32" i="8"/>
  <c r="G265" i="8"/>
  <c r="G49" i="8"/>
  <c r="D64" i="8"/>
  <c r="G80" i="8"/>
  <c r="E97" i="8"/>
  <c r="D107" i="8"/>
  <c r="D123" i="8"/>
  <c r="D146" i="8"/>
  <c r="D164" i="8"/>
  <c r="G188" i="8"/>
  <c r="G207" i="8"/>
  <c r="D233" i="8"/>
  <c r="D249" i="8"/>
  <c r="G257" i="8"/>
  <c r="F265" i="5"/>
  <c r="F258" i="5"/>
  <c r="E270" i="5"/>
  <c r="G114" i="8"/>
  <c r="F266" i="5"/>
  <c r="C270" i="5"/>
  <c r="D72" i="8"/>
  <c r="E268" i="8"/>
  <c r="G32" i="8"/>
  <c r="G264" i="8"/>
  <c r="G268" i="8"/>
  <c r="E114" i="8"/>
  <c r="E139" i="8"/>
  <c r="G155" i="8"/>
  <c r="G171" i="8"/>
  <c r="D171" i="8"/>
  <c r="E179" i="8"/>
  <c r="G179" i="8"/>
  <c r="D188" i="8"/>
  <c r="E188" i="8"/>
  <c r="D197" i="8"/>
  <c r="E197" i="8"/>
  <c r="D207" i="8"/>
  <c r="E207" i="8"/>
  <c r="E216" i="8"/>
  <c r="E223" i="8"/>
  <c r="G223" i="8"/>
  <c r="D241" i="8"/>
  <c r="E241" i="8"/>
  <c r="D257" i="8"/>
  <c r="D131" i="8"/>
  <c r="G139" i="8"/>
  <c r="G146" i="8"/>
  <c r="G197" i="8"/>
  <c r="D216" i="8"/>
  <c r="G241" i="8"/>
  <c r="G249" i="8"/>
  <c r="E257" i="8"/>
  <c r="D41" i="8"/>
  <c r="E49" i="8"/>
  <c r="G64" i="8"/>
  <c r="F261" i="1"/>
  <c r="F205" i="1"/>
  <c r="F238" i="1"/>
  <c r="F32" i="1"/>
  <c r="F64" i="1"/>
  <c r="F139" i="1"/>
  <c r="F146" i="1"/>
  <c r="F171" i="1"/>
  <c r="F188" i="1"/>
  <c r="F254" i="1"/>
  <c r="F41" i="1"/>
  <c r="F264" i="1"/>
  <c r="F97" i="1"/>
  <c r="F131" i="1"/>
  <c r="F214" i="1"/>
  <c r="C266" i="1"/>
  <c r="E41" i="8"/>
  <c r="D80" i="8"/>
  <c r="F80" i="1"/>
  <c r="F114" i="1"/>
  <c r="F164" i="1"/>
  <c r="F262" i="1"/>
  <c r="F15" i="1"/>
  <c r="F107" i="1"/>
  <c r="F265" i="1"/>
  <c r="F23" i="1"/>
  <c r="F179" i="1"/>
  <c r="G15" i="8"/>
  <c r="F7" i="1"/>
  <c r="F263" i="1"/>
  <c r="F49" i="1"/>
  <c r="F72" i="1"/>
  <c r="F89" i="1"/>
  <c r="F123" i="1"/>
  <c r="F155" i="1"/>
  <c r="F196" i="1"/>
  <c r="F221" i="1"/>
  <c r="F230" i="1"/>
  <c r="F246" i="1"/>
  <c r="D266" i="1"/>
  <c r="E264" i="8"/>
  <c r="E80" i="8"/>
  <c r="E23" i="8"/>
  <c r="E72" i="8"/>
  <c r="E107" i="8"/>
  <c r="E131" i="8"/>
  <c r="E155" i="8"/>
  <c r="E164" i="8"/>
  <c r="E171" i="8"/>
  <c r="E89" i="8"/>
  <c r="E146" i="8"/>
  <c r="E64" i="8"/>
  <c r="E123" i="8"/>
  <c r="E233" i="8"/>
  <c r="E249" i="8"/>
  <c r="B188" i="8"/>
  <c r="B131" i="8"/>
  <c r="C15" i="8"/>
  <c r="C32" i="8"/>
  <c r="C97" i="8"/>
  <c r="C155" i="8"/>
  <c r="C233" i="8"/>
  <c r="C23" i="8"/>
  <c r="E265" i="8"/>
  <c r="E15" i="8"/>
  <c r="G7" i="8"/>
  <c r="D266" i="6"/>
  <c r="E266" i="6"/>
  <c r="F4" i="6"/>
  <c r="F4" i="8" s="1"/>
  <c r="F5" i="6"/>
  <c r="F5" i="8" s="1"/>
  <c r="F6" i="6"/>
  <c r="F6" i="8" s="1"/>
  <c r="D7" i="6"/>
  <c r="E7" i="6"/>
  <c r="G7" i="6"/>
  <c r="F12" i="6"/>
  <c r="F12" i="8" s="1"/>
  <c r="F13" i="6"/>
  <c r="F13" i="8" s="1"/>
  <c r="F14" i="6"/>
  <c r="F14" i="8" s="1"/>
  <c r="C15" i="6"/>
  <c r="D15" i="6"/>
  <c r="E15" i="6"/>
  <c r="G15" i="6"/>
  <c r="F20" i="6"/>
  <c r="F20" i="8" s="1"/>
  <c r="F21" i="6"/>
  <c r="F21" i="8" s="1"/>
  <c r="F22" i="6"/>
  <c r="F22" i="8" s="1"/>
  <c r="B23" i="6"/>
  <c r="C23" i="6"/>
  <c r="D23" i="6"/>
  <c r="E23" i="6"/>
  <c r="G23" i="6"/>
  <c r="F28" i="8"/>
  <c r="F29" i="8"/>
  <c r="F30" i="8"/>
  <c r="F31" i="8"/>
  <c r="B32" i="6"/>
  <c r="C32" i="6"/>
  <c r="D32" i="6"/>
  <c r="E32" i="6"/>
  <c r="G32" i="6"/>
  <c r="F37" i="6"/>
  <c r="F37" i="8" s="1"/>
  <c r="F38" i="6"/>
  <c r="F38" i="8" s="1"/>
  <c r="F39" i="6"/>
  <c r="F39" i="8" s="1"/>
  <c r="F40" i="6"/>
  <c r="F40" i="8" s="1"/>
  <c r="B41" i="6"/>
  <c r="C41" i="6"/>
  <c r="D41" i="6"/>
  <c r="E41" i="6"/>
  <c r="F46" i="6"/>
  <c r="F46" i="8" s="1"/>
  <c r="F47" i="6"/>
  <c r="F47" i="8" s="1"/>
  <c r="F48" i="6"/>
  <c r="F48" i="8" s="1"/>
  <c r="B49" i="6"/>
  <c r="D49" i="6"/>
  <c r="G49" i="6"/>
  <c r="F54" i="6"/>
  <c r="F55" i="6"/>
  <c r="F55" i="8" s="1"/>
  <c r="F62" i="6"/>
  <c r="F62" i="8" s="1"/>
  <c r="F63" i="6"/>
  <c r="F63" i="8" s="1"/>
  <c r="C64" i="6"/>
  <c r="D64" i="6"/>
  <c r="G64" i="6"/>
  <c r="F69" i="6"/>
  <c r="F69" i="8" s="1"/>
  <c r="F70" i="8"/>
  <c r="F71" i="6"/>
  <c r="F71" i="8" s="1"/>
  <c r="G72" i="6"/>
  <c r="F77" i="6"/>
  <c r="F77" i="8" s="1"/>
  <c r="F78" i="6"/>
  <c r="F78" i="8" s="1"/>
  <c r="F79" i="6"/>
  <c r="F79" i="8" s="1"/>
  <c r="B80" i="6"/>
  <c r="C80" i="6"/>
  <c r="D80" i="6"/>
  <c r="E80" i="6"/>
  <c r="G80" i="6"/>
  <c r="F85" i="6"/>
  <c r="F85" i="8" s="1"/>
  <c r="F86" i="6"/>
  <c r="F86" i="8" s="1"/>
  <c r="F87" i="6"/>
  <c r="F87" i="8" s="1"/>
  <c r="F88" i="8"/>
  <c r="B89" i="6"/>
  <c r="C89" i="6"/>
  <c r="G89" i="6"/>
  <c r="F94" i="8"/>
  <c r="F95" i="8"/>
  <c r="F96" i="8"/>
  <c r="B97" i="6"/>
  <c r="C97" i="6"/>
  <c r="D97" i="6"/>
  <c r="E97" i="6"/>
  <c r="G97" i="6"/>
  <c r="F102" i="6"/>
  <c r="F102" i="8" s="1"/>
  <c r="F103" i="6"/>
  <c r="F103" i="8" s="1"/>
  <c r="F104" i="6"/>
  <c r="F104" i="8" s="1"/>
  <c r="F105" i="6"/>
  <c r="F105" i="8" s="1"/>
  <c r="F106" i="6"/>
  <c r="F106" i="8" s="1"/>
  <c r="C107" i="6"/>
  <c r="D107" i="6"/>
  <c r="E107" i="6"/>
  <c r="G107" i="6"/>
  <c r="F112" i="6"/>
  <c r="F112" i="8" s="1"/>
  <c r="F113" i="6"/>
  <c r="F113" i="8" s="1"/>
  <c r="B114" i="6"/>
  <c r="C114" i="6"/>
  <c r="D114" i="6"/>
  <c r="E114" i="6"/>
  <c r="G114" i="6"/>
  <c r="F120" i="6"/>
  <c r="F120" i="8" s="1"/>
  <c r="F121" i="6"/>
  <c r="F121" i="8" s="1"/>
  <c r="F122" i="6"/>
  <c r="F122" i="8" s="1"/>
  <c r="B123" i="6"/>
  <c r="C123" i="6"/>
  <c r="D123" i="6"/>
  <c r="E123" i="6"/>
  <c r="G123" i="6"/>
  <c r="F128" i="6"/>
  <c r="F128" i="8" s="1"/>
  <c r="F129" i="6"/>
  <c r="F129" i="8" s="1"/>
  <c r="F130" i="6"/>
  <c r="F130" i="8" s="1"/>
  <c r="B131" i="6"/>
  <c r="C131" i="6"/>
  <c r="G131" i="6"/>
  <c r="F136" i="6"/>
  <c r="F136" i="8" s="1"/>
  <c r="F137" i="6"/>
  <c r="F137" i="8" s="1"/>
  <c r="F138" i="6"/>
  <c r="F138" i="8" s="1"/>
  <c r="B139" i="6"/>
  <c r="E139" i="6"/>
  <c r="F144" i="6"/>
  <c r="F144" i="8" s="1"/>
  <c r="F145" i="6"/>
  <c r="F145" i="8" s="1"/>
  <c r="B146" i="6"/>
  <c r="C146" i="6"/>
  <c r="E146" i="6"/>
  <c r="G146" i="6"/>
  <c r="F151" i="6"/>
  <c r="F151" i="8" s="1"/>
  <c r="F152" i="6"/>
  <c r="F152" i="8" s="1"/>
  <c r="F153" i="6"/>
  <c r="F153" i="8" s="1"/>
  <c r="F154" i="6"/>
  <c r="F154" i="8" s="1"/>
  <c r="B155" i="6"/>
  <c r="C155" i="6"/>
  <c r="D155" i="6"/>
  <c r="E155" i="6"/>
  <c r="G155" i="6"/>
  <c r="F160" i="6"/>
  <c r="F160" i="8" s="1"/>
  <c r="F161" i="6"/>
  <c r="F161" i="8" s="1"/>
  <c r="F162" i="6"/>
  <c r="F162" i="8" s="1"/>
  <c r="F163" i="8"/>
  <c r="B164" i="6"/>
  <c r="C164" i="6"/>
  <c r="D164" i="6"/>
  <c r="G164" i="6"/>
  <c r="F169" i="8"/>
  <c r="F170" i="8"/>
  <c r="B171" i="6"/>
  <c r="C171" i="6"/>
  <c r="D171" i="6"/>
  <c r="E171" i="6"/>
  <c r="G171" i="6"/>
  <c r="F176" i="6"/>
  <c r="F176" i="8" s="1"/>
  <c r="F177" i="6"/>
  <c r="F177" i="8" s="1"/>
  <c r="F178" i="6"/>
  <c r="F178" i="8" s="1"/>
  <c r="B179" i="6"/>
  <c r="C179" i="6"/>
  <c r="D179" i="6"/>
  <c r="E179" i="6"/>
  <c r="G179" i="6"/>
  <c r="F184" i="8"/>
  <c r="F185" i="6"/>
  <c r="F185" i="8" s="1"/>
  <c r="F186" i="6"/>
  <c r="F186" i="8" s="1"/>
  <c r="F187" i="6"/>
  <c r="F187" i="8" s="1"/>
  <c r="B188" i="6"/>
  <c r="C188" i="6"/>
  <c r="D188" i="6"/>
  <c r="E188" i="6"/>
  <c r="G188" i="6"/>
  <c r="F193" i="6"/>
  <c r="F193" i="8" s="1"/>
  <c r="F194" i="6"/>
  <c r="F194" i="8" s="1"/>
  <c r="F195" i="6"/>
  <c r="F196" i="8" s="1"/>
  <c r="B196" i="6"/>
  <c r="C196" i="6"/>
  <c r="D196" i="6"/>
  <c r="E196" i="6"/>
  <c r="G196" i="6"/>
  <c r="F201" i="6"/>
  <c r="F202" i="8" s="1"/>
  <c r="F202" i="6"/>
  <c r="F203" i="8" s="1"/>
  <c r="F203" i="6"/>
  <c r="F205" i="8" s="1"/>
  <c r="F204" i="6"/>
  <c r="F206" i="8" s="1"/>
  <c r="B205" i="6"/>
  <c r="D205" i="6"/>
  <c r="E205" i="6"/>
  <c r="G205" i="6"/>
  <c r="F210" i="6"/>
  <c r="F212" i="8" s="1"/>
  <c r="F211" i="6"/>
  <c r="F213" i="8" s="1"/>
  <c r="F212" i="6"/>
  <c r="F214" i="8" s="1"/>
  <c r="F213" i="6"/>
  <c r="F215" i="8" s="1"/>
  <c r="C214" i="6"/>
  <c r="D214" i="6"/>
  <c r="E214" i="6"/>
  <c r="G214" i="6"/>
  <c r="F219" i="6"/>
  <c r="F221" i="8" s="1"/>
  <c r="F220" i="6"/>
  <c r="F222" i="8" s="1"/>
  <c r="B221" i="6"/>
  <c r="C221" i="6"/>
  <c r="D221" i="6"/>
  <c r="E221" i="6"/>
  <c r="G221" i="6"/>
  <c r="F226" i="6"/>
  <c r="F228" i="8" s="1"/>
  <c r="F227" i="6"/>
  <c r="F229" i="8" s="1"/>
  <c r="F228" i="6"/>
  <c r="F231" i="8" s="1"/>
  <c r="F232" i="8"/>
  <c r="B230" i="6"/>
  <c r="C230" i="6"/>
  <c r="D230" i="6"/>
  <c r="G230" i="6"/>
  <c r="F235" i="6"/>
  <c r="F238" i="8" s="1"/>
  <c r="F236" i="6"/>
  <c r="F239" i="8" s="1"/>
  <c r="F237" i="6"/>
  <c r="F240" i="8" s="1"/>
  <c r="B238" i="6"/>
  <c r="C238" i="6"/>
  <c r="D238" i="6"/>
  <c r="E238" i="6"/>
  <c r="G238" i="6"/>
  <c r="F243" i="6"/>
  <c r="F246" i="8" s="1"/>
  <c r="F244" i="6"/>
  <c r="F247" i="8" s="1"/>
  <c r="F245" i="6"/>
  <c r="F248" i="8" s="1"/>
  <c r="B246" i="6"/>
  <c r="D246" i="6"/>
  <c r="E246" i="6"/>
  <c r="G246" i="6"/>
  <c r="F251" i="6"/>
  <c r="F254" i="8" s="1"/>
  <c r="F252" i="6"/>
  <c r="F255" i="8" s="1"/>
  <c r="F253" i="6"/>
  <c r="F256" i="8" s="1"/>
  <c r="B254" i="6"/>
  <c r="C254" i="6"/>
  <c r="D254" i="6"/>
  <c r="E254" i="6"/>
  <c r="G269" i="8" l="1"/>
  <c r="F267" i="8"/>
  <c r="F265" i="8"/>
  <c r="F268" i="8"/>
  <c r="F270" i="5"/>
  <c r="F266" i="1"/>
  <c r="D269" i="8"/>
  <c r="F261" i="6"/>
  <c r="F54" i="8"/>
  <c r="F57" i="8" s="1"/>
  <c r="F57" i="6"/>
  <c r="F7" i="6"/>
  <c r="F64" i="8"/>
  <c r="F23" i="8"/>
  <c r="F49" i="8"/>
  <c r="F15" i="8"/>
  <c r="E269" i="8"/>
  <c r="F241" i="8"/>
  <c r="F155" i="8"/>
  <c r="F72" i="8"/>
  <c r="F223" i="8"/>
  <c r="F139" i="8"/>
  <c r="F257" i="8"/>
  <c r="F123" i="8"/>
  <c r="F164" i="8"/>
  <c r="F80" i="8"/>
  <c r="F233" i="8"/>
  <c r="F179" i="8"/>
  <c r="F216" i="8"/>
  <c r="F171" i="8"/>
  <c r="F107" i="8"/>
  <c r="F97" i="8"/>
  <c r="F41" i="8"/>
  <c r="F131" i="8"/>
  <c r="F188" i="8"/>
  <c r="F197" i="8"/>
  <c r="F146" i="8"/>
  <c r="F249" i="8"/>
  <c r="F114" i="8"/>
  <c r="F207" i="8"/>
  <c r="F32" i="8"/>
  <c r="F89" i="8"/>
  <c r="B269" i="8"/>
  <c r="C269" i="8"/>
  <c r="F264" i="6"/>
  <c r="F263" i="6"/>
  <c r="F265" i="6"/>
  <c r="F262" i="6"/>
  <c r="F221" i="6"/>
  <c r="F179" i="6"/>
  <c r="F171" i="6"/>
  <c r="F139" i="6"/>
  <c r="F114" i="6"/>
  <c r="F23" i="6"/>
  <c r="F41" i="6"/>
  <c r="F32" i="6"/>
  <c r="F214" i="6"/>
  <c r="F230" i="6"/>
  <c r="F196" i="6"/>
  <c r="F246" i="6"/>
  <c r="F123" i="6"/>
  <c r="F15" i="6"/>
  <c r="F80" i="6"/>
  <c r="F72" i="6"/>
  <c r="F238" i="6"/>
  <c r="F97" i="6"/>
  <c r="F188" i="6"/>
  <c r="F146" i="6"/>
  <c r="F89" i="6"/>
  <c r="F49" i="6"/>
  <c r="F205" i="6"/>
  <c r="F155" i="6"/>
  <c r="F107" i="6"/>
  <c r="F254" i="6"/>
  <c r="F164" i="6"/>
  <c r="F131" i="6"/>
  <c r="F64" i="6"/>
  <c r="F266" i="6" l="1"/>
  <c r="F264" i="8"/>
  <c r="F269" i="8" s="1"/>
  <c r="F7" i="8"/>
</calcChain>
</file>

<file path=xl/sharedStrings.xml><?xml version="1.0" encoding="utf-8"?>
<sst xmlns="http://schemas.openxmlformats.org/spreadsheetml/2006/main" count="3077" uniqueCount="69">
  <si>
    <t>TYPE</t>
  </si>
  <si>
    <t>LIC</t>
  </si>
  <si>
    <t>NO OF</t>
  </si>
  <si>
    <t>VGD'S</t>
  </si>
  <si>
    <t>ESTAB</t>
  </si>
  <si>
    <t>NET DEV</t>
  </si>
  <si>
    <t>REVENUE</t>
  </si>
  <si>
    <t>DOLLARS</t>
  </si>
  <si>
    <t>IN</t>
  </si>
  <si>
    <t>OUT</t>
  </si>
  <si>
    <t>FRANCHISE</t>
  </si>
  <si>
    <t>FEES</t>
  </si>
  <si>
    <t>TYPE 1</t>
  </si>
  <si>
    <t>TYPE 2</t>
  </si>
  <si>
    <t>TYPE 5</t>
  </si>
  <si>
    <t>TOTALS</t>
  </si>
  <si>
    <t>TYPE 3</t>
  </si>
  <si>
    <t>TYPE 4</t>
  </si>
  <si>
    <t>ACADIA PARISH 01</t>
  </si>
  <si>
    <t>ASSUMPTION PARISH 04</t>
  </si>
  <si>
    <t>AVOYELLES PARISH 05</t>
  </si>
  <si>
    <t>BOSSIER PARISH 08</t>
  </si>
  <si>
    <t>CADDO PARISH 09</t>
  </si>
  <si>
    <t>CALCASIEU PARISH 10</t>
  </si>
  <si>
    <t>CAMERON PARISH 12</t>
  </si>
  <si>
    <t>DESOTO PARISH 16</t>
  </si>
  <si>
    <t>EAST CARROLL PARISH 18</t>
  </si>
  <si>
    <t>IBERVILLE PARISH 24</t>
  </si>
  <si>
    <t>JEFFERSON PARISH 26</t>
  </si>
  <si>
    <t>JEFFERSON DAVIS PARISH 27</t>
  </si>
  <si>
    <t>LAFOURCHE PARISH 29</t>
  </si>
  <si>
    <t>MADISON PARISH 33</t>
  </si>
  <si>
    <t>ORLEANS PARISH 36</t>
  </si>
  <si>
    <t>PLAQUEMINES PARISH 38</t>
  </si>
  <si>
    <t>POINTE COUPEE PARISH 39</t>
  </si>
  <si>
    <t>RED RIVER PARISH 41</t>
  </si>
  <si>
    <t>ST BERNARD PARISH 44</t>
  </si>
  <si>
    <t>ST CHARLES PARISH 45</t>
  </si>
  <si>
    <t>ST HELENA PARISH 46</t>
  </si>
  <si>
    <t>ST JAMES PARISH 47</t>
  </si>
  <si>
    <t>ST JOHN PARISH 48</t>
  </si>
  <si>
    <t>ST LANDRY PARISH 49</t>
  </si>
  <si>
    <t>ST MARTIN PARISH 50</t>
  </si>
  <si>
    <t>ST MARY PARISH 51</t>
  </si>
  <si>
    <t>TENSAS PARISH 54</t>
  </si>
  <si>
    <t>TERREBONNE PARISH 55</t>
  </si>
  <si>
    <t>WEBSTER PARISH 60</t>
  </si>
  <si>
    <t>WEST BATON ROUGE PARISH 61</t>
  </si>
  <si>
    <t>WEST FELICIANA PARISH 63</t>
  </si>
  <si>
    <t xml:space="preserve">GRAND TOTALS </t>
  </si>
  <si>
    <t>DOLLARS IN</t>
  </si>
  <si>
    <t>DOLLARS OUT</t>
  </si>
  <si>
    <t>NET DEVICE REVENUE</t>
  </si>
  <si>
    <t>FRANCHISE FEES</t>
  </si>
  <si>
    <t>LICENSE
TYPE</t>
  </si>
  <si>
    <t># OF VGDS</t>
  </si>
  <si>
    <t># OF ESTAB</t>
  </si>
  <si>
    <t>TYPE 1 = BARS</t>
  </si>
  <si>
    <t>TYPE 2 = RESTAURANTS</t>
  </si>
  <si>
    <t>TYPE 3 = HOTELS/MOTELS</t>
  </si>
  <si>
    <t>TYPE 4 = OTBS/RACETRACKS</t>
  </si>
  <si>
    <t>TYPE 5 = TRUCK STOPS</t>
  </si>
  <si>
    <t>NET DEVICE
REVENUE</t>
  </si>
  <si>
    <t>FRANCHISE
FEES</t>
  </si>
  <si>
    <t>DOLLARS
OUT</t>
  </si>
  <si>
    <t>DOLLARS
IN</t>
  </si>
  <si>
    <t># of VGDs and # of Establishments for the fiscal year is based on the end of the FY 4th quarter numbers</t>
  </si>
  <si>
    <t># OF
VGDS</t>
  </si>
  <si>
    <t># OF
ESTAB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</si>
</sst>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0"/>
      <name val="Arial"/>
    </font>
    <font>
      <u val="singleAccounting"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 val="double"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14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1"/>
    <xf numFmtId="4" fontId="5" fillId="0" borderId="0" xfId="1" applyNumberFormat="1"/>
    <xf numFmtId="43" fontId="0" fillId="0" borderId="0" xfId="2" applyFont="1"/>
    <xf numFmtId="41" fontId="0" fillId="0" borderId="0" xfId="2" applyNumberFormat="1" applyFont="1"/>
    <xf numFmtId="0" fontId="5" fillId="0" borderId="0" xfId="1" applyAlignment="1"/>
    <xf numFmtId="0" fontId="5" fillId="0" borderId="0" xfId="1" applyAlignment="1">
      <alignment horizontal="center"/>
    </xf>
    <xf numFmtId="44" fontId="5" fillId="0" borderId="0" xfId="1" applyNumberFormat="1"/>
    <xf numFmtId="44" fontId="1" fillId="0" borderId="0" xfId="1" applyNumberFormat="1" applyFont="1"/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2" borderId="6" xfId="1" applyFill="1" applyBorder="1" applyAlignment="1">
      <alignment horizontal="center"/>
    </xf>
    <xf numFmtId="0" fontId="5" fillId="2" borderId="4" xfId="1" applyFill="1" applyBorder="1" applyAlignment="1">
      <alignment horizontal="center"/>
    </xf>
    <xf numFmtId="0" fontId="5" fillId="2" borderId="3" xfId="1" applyFill="1" applyBorder="1" applyAlignment="1">
      <alignment horizontal="center"/>
    </xf>
    <xf numFmtId="0" fontId="5" fillId="2" borderId="2" xfId="1" applyFill="1" applyBorder="1" applyAlignment="1">
      <alignment horizontal="center"/>
    </xf>
    <xf numFmtId="0" fontId="5" fillId="2" borderId="1" xfId="1" applyFill="1" applyBorder="1" applyAlignment="1">
      <alignment horizontal="center"/>
    </xf>
    <xf numFmtId="0" fontId="3" fillId="0" borderId="0" xfId="1" applyFont="1"/>
    <xf numFmtId="4" fontId="5" fillId="0" borderId="0" xfId="1" applyNumberFormat="1" applyFont="1"/>
    <xf numFmtId="0" fontId="5" fillId="0" borderId="0" xfId="1" applyFont="1" applyAlignment="1">
      <alignment horizontal="center"/>
    </xf>
    <xf numFmtId="0" fontId="3" fillId="0" borderId="0" xfId="1" applyFont="1" applyFill="1"/>
    <xf numFmtId="44" fontId="5" fillId="0" borderId="8" xfId="1" applyNumberFormat="1" applyBorder="1"/>
    <xf numFmtId="43" fontId="5" fillId="0" borderId="0" xfId="2" applyFont="1"/>
    <xf numFmtId="0" fontId="5" fillId="0" borderId="9" xfId="1" applyFont="1" applyBorder="1" applyAlignment="1">
      <alignment horizontal="center"/>
    </xf>
    <xf numFmtId="43" fontId="5" fillId="0" borderId="9" xfId="2" applyFont="1" applyBorder="1"/>
    <xf numFmtId="0" fontId="5" fillId="0" borderId="0" xfId="1" applyFont="1"/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3" fontId="5" fillId="0" borderId="7" xfId="2" applyFont="1" applyBorder="1"/>
    <xf numFmtId="40" fontId="5" fillId="0" borderId="0" xfId="1" applyNumberFormat="1"/>
    <xf numFmtId="38" fontId="5" fillId="0" borderId="0" xfId="1" applyNumberFormat="1"/>
    <xf numFmtId="38" fontId="5" fillId="0" borderId="8" xfId="1" applyNumberFormat="1" applyBorder="1" applyAlignment="1"/>
    <xf numFmtId="40" fontId="3" fillId="0" borderId="0" xfId="1" applyNumberFormat="1" applyFont="1"/>
    <xf numFmtId="40" fontId="5" fillId="2" borderId="2" xfId="1" applyNumberFormat="1" applyFill="1" applyBorder="1" applyAlignment="1">
      <alignment horizontal="center"/>
    </xf>
    <xf numFmtId="40" fontId="3" fillId="2" borderId="5" xfId="1" applyNumberFormat="1" applyFont="1" applyFill="1" applyBorder="1" applyAlignment="1">
      <alignment horizontal="center"/>
    </xf>
    <xf numFmtId="40" fontId="5" fillId="2" borderId="4" xfId="1" applyNumberFormat="1" applyFill="1" applyBorder="1" applyAlignment="1">
      <alignment horizontal="center"/>
    </xf>
    <xf numFmtId="40" fontId="5" fillId="2" borderId="6" xfId="1" applyNumberFormat="1" applyFill="1" applyBorder="1" applyAlignment="1">
      <alignment horizontal="center"/>
    </xf>
    <xf numFmtId="40" fontId="0" fillId="0" borderId="0" xfId="2" applyNumberFormat="1" applyFont="1"/>
    <xf numFmtId="40" fontId="5" fillId="0" borderId="9" xfId="2" applyNumberFormat="1" applyFont="1" applyBorder="1"/>
    <xf numFmtId="40" fontId="5" fillId="0" borderId="0" xfId="2" applyNumberFormat="1" applyFont="1"/>
    <xf numFmtId="40" fontId="5" fillId="0" borderId="0" xfId="1" applyNumberFormat="1" applyFont="1"/>
    <xf numFmtId="40" fontId="5" fillId="2" borderId="2" xfId="1" applyNumberFormat="1" applyFont="1" applyFill="1" applyBorder="1" applyAlignment="1">
      <alignment horizontal="center"/>
    </xf>
    <xf numFmtId="40" fontId="5" fillId="2" borderId="5" xfId="1" applyNumberFormat="1" applyFont="1" applyFill="1" applyBorder="1" applyAlignment="1">
      <alignment horizontal="center"/>
    </xf>
    <xf numFmtId="40" fontId="5" fillId="2" borderId="4" xfId="1" applyNumberFormat="1" applyFont="1" applyFill="1" applyBorder="1" applyAlignment="1">
      <alignment horizontal="center"/>
    </xf>
    <xf numFmtId="40" fontId="5" fillId="2" borderId="6" xfId="1" applyNumberFormat="1" applyFont="1" applyFill="1" applyBorder="1" applyAlignment="1">
      <alignment horizontal="center"/>
    </xf>
    <xf numFmtId="40" fontId="2" fillId="0" borderId="0" xfId="1" applyNumberFormat="1" applyFont="1" applyAlignment="1">
      <alignment horizontal="center"/>
    </xf>
    <xf numFmtId="40" fontId="5" fillId="0" borderId="8" xfId="1" applyNumberFormat="1" applyBorder="1"/>
    <xf numFmtId="40" fontId="5" fillId="0" borderId="0" xfId="1" applyNumberFormat="1" applyAlignment="1"/>
    <xf numFmtId="40" fontId="0" fillId="0" borderId="0" xfId="0" applyNumberFormat="1"/>
    <xf numFmtId="0" fontId="5" fillId="0" borderId="0" xfId="0" applyFont="1" applyBorder="1" applyAlignment="1">
      <alignment horizontal="center"/>
    </xf>
    <xf numFmtId="10" fontId="5" fillId="0" borderId="0" xfId="1" applyNumberFormat="1"/>
    <xf numFmtId="4" fontId="7" fillId="0" borderId="0" xfId="0" applyNumberFormat="1" applyFont="1"/>
    <xf numFmtId="0" fontId="7" fillId="0" borderId="0" xfId="0" applyFont="1" applyAlignment="1">
      <alignment horizontal="center"/>
    </xf>
    <xf numFmtId="43" fontId="5" fillId="0" borderId="9" xfId="2" applyFont="1" applyBorder="1" applyAlignment="1">
      <alignment horizontal="center"/>
    </xf>
    <xf numFmtId="43" fontId="5" fillId="0" borderId="9" xfId="2" applyFont="1" applyBorder="1" applyAlignment="1"/>
    <xf numFmtId="0" fontId="5" fillId="0" borderId="10" xfId="1" applyBorder="1"/>
    <xf numFmtId="4" fontId="7" fillId="0" borderId="10" xfId="0" applyNumberFormat="1" applyFont="1" applyBorder="1"/>
    <xf numFmtId="40" fontId="5" fillId="0" borderId="0" xfId="2" applyNumberFormat="1" applyFont="1" applyFill="1" applyBorder="1"/>
    <xf numFmtId="0" fontId="5" fillId="0" borderId="0" xfId="0" applyFont="1"/>
    <xf numFmtId="0" fontId="0" fillId="0" borderId="11" xfId="0" applyBorder="1"/>
    <xf numFmtId="38" fontId="5" fillId="0" borderId="8" xfId="1" applyNumberFormat="1" applyFill="1" applyBorder="1" applyAlignment="1"/>
    <xf numFmtId="40" fontId="5" fillId="0" borderId="8" xfId="1" applyNumberFormat="1" applyFill="1" applyBorder="1"/>
    <xf numFmtId="4" fontId="5" fillId="0" borderId="0" xfId="1" applyNumberFormat="1" applyAlignment="1">
      <alignment horizontal="right"/>
    </xf>
    <xf numFmtId="4" fontId="5" fillId="0" borderId="0" xfId="1" applyNumberFormat="1" applyFont="1" applyAlignment="1">
      <alignment horizontal="right"/>
    </xf>
    <xf numFmtId="0" fontId="5" fillId="0" borderId="9" xfId="1" applyFont="1" applyBorder="1" applyAlignment="1">
      <alignment horizontal="right"/>
    </xf>
    <xf numFmtId="1" fontId="5" fillId="0" borderId="0" xfId="1" applyNumberFormat="1"/>
    <xf numFmtId="43" fontId="5" fillId="0" borderId="0" xfId="1" applyNumberFormat="1"/>
    <xf numFmtId="0" fontId="5" fillId="0" borderId="0" xfId="1" applyAlignment="1"/>
    <xf numFmtId="4" fontId="5" fillId="0" borderId="9" xfId="1" applyNumberFormat="1" applyFont="1" applyBorder="1" applyAlignment="1">
      <alignment horizontal="right"/>
    </xf>
    <xf numFmtId="4" fontId="5" fillId="0" borderId="9" xfId="1" applyNumberFormat="1" applyFont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40" fontId="5" fillId="2" borderId="0" xfId="1" applyNumberFormat="1" applyFont="1" applyFill="1" applyBorder="1" applyAlignment="1">
      <alignment horizontal="center"/>
    </xf>
    <xf numFmtId="40" fontId="5" fillId="2" borderId="13" xfId="1" applyNumberFormat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11" xfId="0" applyNumberFormat="1" applyFont="1" applyBorder="1"/>
    <xf numFmtId="40" fontId="5" fillId="0" borderId="11" xfId="2" applyNumberFormat="1" applyFont="1" applyBorder="1"/>
    <xf numFmtId="0" fontId="5" fillId="2" borderId="12" xfId="1" applyFill="1" applyBorder="1" applyAlignment="1">
      <alignment horizontal="center"/>
    </xf>
    <xf numFmtId="0" fontId="5" fillId="2" borderId="0" xfId="1" applyFill="1" applyBorder="1" applyAlignment="1">
      <alignment horizontal="center"/>
    </xf>
    <xf numFmtId="40" fontId="5" fillId="2" borderId="0" xfId="1" applyNumberFormat="1" applyFill="1" applyBorder="1" applyAlignment="1">
      <alignment horizontal="center"/>
    </xf>
    <xf numFmtId="40" fontId="5" fillId="2" borderId="13" xfId="1" applyNumberFormat="1" applyFill="1" applyBorder="1" applyAlignment="1">
      <alignment horizontal="center"/>
    </xf>
    <xf numFmtId="0" fontId="5" fillId="0" borderId="11" xfId="1" applyBorder="1" applyAlignment="1">
      <alignment horizontal="center"/>
    </xf>
    <xf numFmtId="43" fontId="0" fillId="0" borderId="11" xfId="2" applyFont="1" applyBorder="1"/>
    <xf numFmtId="4" fontId="0" fillId="0" borderId="11" xfId="0" applyNumberFormat="1" applyBorder="1"/>
    <xf numFmtId="43" fontId="5" fillId="0" borderId="11" xfId="2" applyFont="1" applyBorder="1"/>
    <xf numFmtId="0" fontId="3" fillId="0" borderId="11" xfId="1" applyFont="1" applyBorder="1"/>
    <xf numFmtId="0" fontId="5" fillId="0" borderId="11" xfId="1" applyFont="1" applyBorder="1"/>
    <xf numFmtId="40" fontId="5" fillId="0" borderId="11" xfId="1" applyNumberFormat="1" applyFont="1" applyBorder="1"/>
    <xf numFmtId="0" fontId="5" fillId="2" borderId="11" xfId="1" applyFont="1" applyFill="1" applyBorder="1" applyAlignment="1">
      <alignment horizontal="center"/>
    </xf>
    <xf numFmtId="40" fontId="5" fillId="2" borderId="11" xfId="1" applyNumberFormat="1" applyFont="1" applyFill="1" applyBorder="1" applyAlignment="1">
      <alignment horizontal="center"/>
    </xf>
    <xf numFmtId="4" fontId="5" fillId="0" borderId="11" xfId="1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center"/>
    </xf>
    <xf numFmtId="4" fontId="5" fillId="0" borderId="11" xfId="1" applyNumberFormat="1" applyFont="1" applyBorder="1" applyAlignment="1">
      <alignment horizontal="center"/>
    </xf>
    <xf numFmtId="40" fontId="5" fillId="0" borderId="11" xfId="1" applyNumberFormat="1" applyBorder="1"/>
    <xf numFmtId="0" fontId="2" fillId="0" borderId="11" xfId="1" applyFont="1" applyBorder="1" applyAlignment="1">
      <alignment horizontal="center"/>
    </xf>
    <xf numFmtId="40" fontId="2" fillId="0" borderId="11" xfId="1" applyNumberFormat="1" applyFont="1" applyBorder="1" applyAlignment="1">
      <alignment horizontal="center"/>
    </xf>
    <xf numFmtId="0" fontId="5" fillId="0" borderId="11" xfId="1" applyBorder="1"/>
    <xf numFmtId="0" fontId="5" fillId="0" borderId="11" xfId="1" applyBorder="1" applyAlignment="1"/>
    <xf numFmtId="38" fontId="5" fillId="0" borderId="11" xfId="1" applyNumberFormat="1" applyBorder="1"/>
    <xf numFmtId="38" fontId="5" fillId="0" borderId="11" xfId="1" applyNumberFormat="1" applyFill="1" applyBorder="1" applyAlignment="1"/>
    <xf numFmtId="38" fontId="5" fillId="0" borderId="11" xfId="1" applyNumberFormat="1" applyBorder="1" applyAlignment="1"/>
    <xf numFmtId="40" fontId="5" fillId="0" borderId="11" xfId="1" applyNumberFormat="1" applyFill="1" applyBorder="1"/>
    <xf numFmtId="0" fontId="5" fillId="0" borderId="14" xfId="1" applyFont="1" applyBorder="1" applyAlignment="1">
      <alignment horizontal="center"/>
    </xf>
    <xf numFmtId="40" fontId="5" fillId="0" borderId="14" xfId="2" applyNumberFormat="1" applyFont="1" applyBorder="1"/>
    <xf numFmtId="0" fontId="3" fillId="0" borderId="15" xfId="1" applyFont="1" applyBorder="1"/>
    <xf numFmtId="0" fontId="5" fillId="0" borderId="15" xfId="1" applyFont="1" applyBorder="1"/>
    <xf numFmtId="40" fontId="5" fillId="0" borderId="15" xfId="1" applyNumberFormat="1" applyFont="1" applyBorder="1"/>
    <xf numFmtId="0" fontId="5" fillId="0" borderId="0" xfId="1" applyFont="1" applyBorder="1" applyAlignment="1">
      <alignment horizontal="center"/>
    </xf>
    <xf numFmtId="40" fontId="5" fillId="0" borderId="0" xfId="2" applyNumberFormat="1" applyFont="1" applyBorder="1"/>
    <xf numFmtId="0" fontId="3" fillId="0" borderId="0" xfId="1" applyFont="1" applyBorder="1"/>
    <xf numFmtId="0" fontId="5" fillId="0" borderId="0" xfId="1" applyFont="1" applyBorder="1"/>
    <xf numFmtId="40" fontId="5" fillId="0" borderId="0" xfId="1" applyNumberFormat="1" applyFont="1" applyBorder="1"/>
    <xf numFmtId="0" fontId="3" fillId="0" borderId="15" xfId="1" applyFont="1" applyFill="1" applyBorder="1"/>
    <xf numFmtId="40" fontId="5" fillId="3" borderId="2" xfId="1" applyNumberFormat="1" applyFill="1" applyBorder="1" applyAlignment="1">
      <alignment horizontal="center" wrapText="1"/>
    </xf>
    <xf numFmtId="40" fontId="5" fillId="3" borderId="4" xfId="1" applyNumberFormat="1" applyFill="1" applyBorder="1" applyAlignment="1">
      <alignment horizontal="center" wrapText="1"/>
    </xf>
    <xf numFmtId="40" fontId="5" fillId="3" borderId="5" xfId="1" applyNumberFormat="1" applyFill="1" applyBorder="1" applyAlignment="1">
      <alignment horizontal="center" wrapText="1"/>
    </xf>
    <xf numFmtId="40" fontId="5" fillId="3" borderId="6" xfId="1" applyNumberFormat="1" applyFill="1" applyBorder="1" applyAlignment="1">
      <alignment horizontal="center" wrapText="1"/>
    </xf>
    <xf numFmtId="0" fontId="5" fillId="0" borderId="0" xfId="1" applyAlignment="1"/>
    <xf numFmtId="0" fontId="2" fillId="0" borderId="0" xfId="1" applyFont="1" applyAlignment="1">
      <alignment horizontal="center"/>
    </xf>
    <xf numFmtId="0" fontId="5" fillId="3" borderId="1" xfId="1" applyFill="1" applyBorder="1" applyAlignment="1">
      <alignment horizontal="center" wrapText="1"/>
    </xf>
    <xf numFmtId="0" fontId="5" fillId="3" borderId="3" xfId="1" applyFill="1" applyBorder="1" applyAlignment="1">
      <alignment horizontal="center" wrapText="1"/>
    </xf>
    <xf numFmtId="0" fontId="5" fillId="3" borderId="2" xfId="1" applyFill="1" applyBorder="1" applyAlignment="1">
      <alignment horizontal="center" wrapText="1"/>
    </xf>
    <xf numFmtId="0" fontId="5" fillId="3" borderId="4" xfId="1" applyFill="1" applyBorder="1" applyAlignment="1">
      <alignment horizontal="center" wrapText="1"/>
    </xf>
    <xf numFmtId="0" fontId="8" fillId="3" borderId="2" xfId="1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wrapText="1"/>
    </xf>
    <xf numFmtId="0" fontId="5" fillId="3" borderId="5" xfId="1" applyFill="1" applyBorder="1" applyAlignment="1">
      <alignment horizontal="center" wrapText="1"/>
    </xf>
    <xf numFmtId="0" fontId="5" fillId="3" borderId="6" xfId="1" applyFill="1" applyBorder="1" applyAlignment="1">
      <alignment horizontal="center" wrapText="1"/>
    </xf>
    <xf numFmtId="40" fontId="5" fillId="3" borderId="11" xfId="1" applyNumberFormat="1" applyFill="1" applyBorder="1" applyAlignment="1">
      <alignment horizontal="center" wrapText="1"/>
    </xf>
    <xf numFmtId="0" fontId="2" fillId="0" borderId="11" xfId="1" applyFont="1" applyBorder="1" applyAlignment="1">
      <alignment horizontal="center"/>
    </xf>
    <xf numFmtId="0" fontId="5" fillId="3" borderId="11" xfId="1" applyFill="1" applyBorder="1" applyAlignment="1">
      <alignment horizontal="center" wrapText="1"/>
    </xf>
    <xf numFmtId="0" fontId="8" fillId="3" borderId="11" xfId="1" applyFont="1" applyFill="1" applyBorder="1" applyAlignment="1">
      <alignment horizont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view="pageLayout" zoomScale="200" zoomScaleNormal="100" zoomScalePageLayoutView="200" workbookViewId="0">
      <selection activeCell="G269" sqref="G269"/>
    </sheetView>
  </sheetViews>
  <sheetFormatPr defaultColWidth="9.140625" defaultRowHeight="12.75" x14ac:dyDescent="0.2"/>
  <cols>
    <col min="1" max="1" width="12" style="6" customWidth="1"/>
    <col min="2" max="2" width="9.140625" style="6" customWidth="1"/>
    <col min="3" max="3" width="6.42578125" style="6" customWidth="1"/>
    <col min="4" max="5" width="16.7109375" style="37" bestFit="1" customWidth="1"/>
    <col min="6" max="7" width="15.140625" style="37" bestFit="1" customWidth="1"/>
    <col min="8" max="10" width="16.85546875" style="6" bestFit="1" customWidth="1"/>
    <col min="11" max="11" width="15.7109375" style="6" bestFit="1" customWidth="1"/>
    <col min="12" max="16384" width="9.140625" style="6"/>
  </cols>
  <sheetData>
    <row r="1" spans="1:8" ht="13.5" thickBot="1" x14ac:dyDescent="0.25">
      <c r="A1" s="21" t="s">
        <v>18</v>
      </c>
      <c r="B1" s="21"/>
      <c r="G1" s="40"/>
      <c r="H1" s="21"/>
    </row>
    <row r="2" spans="1:8" ht="13.5" thickTop="1" x14ac:dyDescent="0.2">
      <c r="A2" s="20" t="s">
        <v>1</v>
      </c>
      <c r="B2" s="19" t="s">
        <v>2</v>
      </c>
      <c r="C2" s="19" t="s">
        <v>2</v>
      </c>
      <c r="D2" s="41" t="s">
        <v>7</v>
      </c>
      <c r="E2" s="41" t="s">
        <v>7</v>
      </c>
      <c r="F2" s="41" t="s">
        <v>5</v>
      </c>
      <c r="G2" s="42" t="s">
        <v>10</v>
      </c>
      <c r="H2" s="21"/>
    </row>
    <row r="3" spans="1:8" ht="13.5" thickBot="1" x14ac:dyDescent="0.25">
      <c r="A3" s="18" t="s">
        <v>0</v>
      </c>
      <c r="B3" s="17" t="s">
        <v>3</v>
      </c>
      <c r="C3" s="17" t="s">
        <v>4</v>
      </c>
      <c r="D3" s="43" t="s">
        <v>8</v>
      </c>
      <c r="E3" s="43" t="s">
        <v>9</v>
      </c>
      <c r="F3" s="43" t="s">
        <v>6</v>
      </c>
      <c r="G3" s="44" t="s">
        <v>11</v>
      </c>
    </row>
    <row r="4" spans="1:8" ht="13.5" thickTop="1" x14ac:dyDescent="0.2">
      <c r="A4" s="11" t="s">
        <v>12</v>
      </c>
      <c r="B4" s="11">
        <f>'4th FY 2026'!B4</f>
        <v>0</v>
      </c>
      <c r="C4" s="11">
        <f>'4th FY 2026'!C4</f>
        <v>0</v>
      </c>
      <c r="D4" s="45">
        <f>'1st FY 2027'!D4+'2nd FY 2026'!D4+'3rd FY 2026'!D4+'4th FY 2026'!D4</f>
        <v>2464926.35</v>
      </c>
      <c r="E4" s="45">
        <f>'1st FY 2027'!E4+'2nd FY 2026'!E4+'3rd FY 2026'!E4+'4th FY 2026'!E4</f>
        <v>1766360.7</v>
      </c>
      <c r="F4" s="45">
        <f>'1st FY 2027'!F4+'2nd FY 2026'!F4+'3rd FY 2026'!F4+'4th FY 2026'!F4</f>
        <v>698565.65000000014</v>
      </c>
      <c r="G4" s="45">
        <f>'1st FY 2027'!G4+'2nd FY 2026'!G4+'3rd FY 2026'!G4+'4th FY 2026'!G4</f>
        <v>181627.07</v>
      </c>
    </row>
    <row r="5" spans="1:8" x14ac:dyDescent="0.2">
      <c r="A5" s="11" t="s">
        <v>13</v>
      </c>
      <c r="B5" s="11">
        <f>'4th FY 2026'!B5</f>
        <v>0</v>
      </c>
      <c r="C5" s="11">
        <f>'4th FY 2026'!C5</f>
        <v>0</v>
      </c>
      <c r="D5" s="45">
        <f>'1st FY 2027'!D5+'2nd FY 2026'!D5+'3rd FY 2026'!D5+'4th FY 2026'!D5</f>
        <v>812376.35</v>
      </c>
      <c r="E5" s="45">
        <f>'1st FY 2027'!E5+'2nd FY 2026'!E5+'3rd FY 2026'!E5+'4th FY 2026'!E5</f>
        <v>602284.85</v>
      </c>
      <c r="F5" s="45">
        <f>'1st FY 2027'!F5+'2nd FY 2026'!F5+'3rd FY 2026'!F5+'4th FY 2026'!F5</f>
        <v>210091.5</v>
      </c>
      <c r="G5" s="45">
        <f>'1st FY 2027'!G5+'2nd FY 2026'!G5+'3rd FY 2026'!G5+'4th FY 2026'!G5</f>
        <v>54623.79</v>
      </c>
    </row>
    <row r="6" spans="1:8" x14ac:dyDescent="0.2">
      <c r="A6" s="23" t="s">
        <v>14</v>
      </c>
      <c r="B6" s="11">
        <f>'4th FY 2026'!B6</f>
        <v>0</v>
      </c>
      <c r="C6" s="11">
        <f>'4th FY 2026'!C6</f>
        <v>0</v>
      </c>
      <c r="D6" s="45">
        <f>'1st FY 2027'!D6+'2nd FY 2026'!D6+'3rd FY 2026'!D6+'4th FY 2026'!D6</f>
        <v>34036488.75</v>
      </c>
      <c r="E6" s="45">
        <f>'1st FY 2027'!E6+'2nd FY 2026'!E6+'3rd FY 2026'!E6+'4th FY 2026'!E6</f>
        <v>25839932.899999999</v>
      </c>
      <c r="F6" s="45">
        <f>'1st FY 2027'!F6+'2nd FY 2026'!F6+'3rd FY 2026'!F6+'4th FY 2026'!F6</f>
        <v>8196555.8500000015</v>
      </c>
      <c r="G6" s="45">
        <f>'1st FY 2027'!G6+'2nd FY 2026'!G6+'3rd FY 2026'!G6+'4th FY 2026'!G6</f>
        <v>2663880.65</v>
      </c>
    </row>
    <row r="7" spans="1:8" x14ac:dyDescent="0.2">
      <c r="A7" s="27" t="s">
        <v>15</v>
      </c>
      <c r="B7" s="27">
        <f t="shared" ref="B7:G7" si="0">SUM(B4:B6)</f>
        <v>0</v>
      </c>
      <c r="C7" s="27">
        <f t="shared" si="0"/>
        <v>0</v>
      </c>
      <c r="D7" s="46">
        <f t="shared" si="0"/>
        <v>37313791.450000003</v>
      </c>
      <c r="E7" s="46">
        <f t="shared" si="0"/>
        <v>28208578.449999999</v>
      </c>
      <c r="F7" s="46">
        <f t="shared" si="0"/>
        <v>9105213.0000000019</v>
      </c>
      <c r="G7" s="46">
        <f t="shared" si="0"/>
        <v>2900131.51</v>
      </c>
    </row>
    <row r="8" spans="1:8" x14ac:dyDescent="0.2">
      <c r="A8" s="23"/>
      <c r="B8" s="23"/>
      <c r="C8" s="23"/>
      <c r="D8" s="47"/>
      <c r="E8" s="47"/>
      <c r="F8" s="47"/>
      <c r="G8" s="47"/>
    </row>
    <row r="9" spans="1:8" ht="13.5" thickBot="1" x14ac:dyDescent="0.25">
      <c r="A9" s="21" t="s">
        <v>19</v>
      </c>
      <c r="B9" s="21"/>
      <c r="C9" s="29"/>
      <c r="D9" s="48"/>
      <c r="E9" s="48"/>
      <c r="F9" s="48"/>
      <c r="G9" s="48"/>
    </row>
    <row r="10" spans="1:8" ht="13.5" thickTop="1" x14ac:dyDescent="0.2">
      <c r="A10" s="30" t="s">
        <v>1</v>
      </c>
      <c r="B10" s="31" t="s">
        <v>2</v>
      </c>
      <c r="C10" s="31" t="s">
        <v>2</v>
      </c>
      <c r="D10" s="49" t="s">
        <v>7</v>
      </c>
      <c r="E10" s="49" t="s">
        <v>7</v>
      </c>
      <c r="F10" s="49" t="s">
        <v>5</v>
      </c>
      <c r="G10" s="50" t="s">
        <v>10</v>
      </c>
    </row>
    <row r="11" spans="1:8" ht="13.5" thickBot="1" x14ac:dyDescent="0.25">
      <c r="A11" s="33" t="s">
        <v>0</v>
      </c>
      <c r="B11" s="34" t="s">
        <v>3</v>
      </c>
      <c r="C11" s="34" t="s">
        <v>4</v>
      </c>
      <c r="D11" s="51" t="s">
        <v>8</v>
      </c>
      <c r="E11" s="51" t="s">
        <v>9</v>
      </c>
      <c r="F11" s="51" t="s">
        <v>6</v>
      </c>
      <c r="G11" s="52" t="s">
        <v>11</v>
      </c>
    </row>
    <row r="12" spans="1:8" ht="13.5" thickTop="1" x14ac:dyDescent="0.2">
      <c r="A12" s="23" t="s">
        <v>12</v>
      </c>
      <c r="B12" s="11">
        <f>'4th FY 2026'!B12</f>
        <v>0</v>
      </c>
      <c r="C12" s="11">
        <f>'4th FY 2026'!C12</f>
        <v>0</v>
      </c>
      <c r="D12" s="45">
        <f>'1st FY 2027'!D12+'2nd FY 2026'!D12+'3rd FY 2026'!D12+'4th FY 2026'!D12</f>
        <v>733783</v>
      </c>
      <c r="E12" s="45">
        <f>'1st FY 2027'!E12+'2nd FY 2026'!E12+'3rd FY 2026'!E12+'4th FY 2026'!E12</f>
        <v>553621.5</v>
      </c>
      <c r="F12" s="45">
        <f>'1st FY 2027'!F12+'2nd FY 2026'!F12+'3rd FY 2026'!F12+'4th FY 2026'!F12</f>
        <v>180161.5</v>
      </c>
      <c r="G12" s="45">
        <f>'1st FY 2027'!G12+'2nd FY 2026'!G12+'3rd FY 2026'!G12+'4th FY 2026'!G12</f>
        <v>46841.99</v>
      </c>
    </row>
    <row r="13" spans="1:8" x14ac:dyDescent="0.2">
      <c r="A13" s="23" t="s">
        <v>13</v>
      </c>
      <c r="B13" s="11">
        <f>'4th FY 2026'!B13</f>
        <v>0</v>
      </c>
      <c r="C13" s="11">
        <f>'4th FY 2026'!C13</f>
        <v>0</v>
      </c>
      <c r="D13" s="45">
        <f>'1st FY 2027'!D13+'2nd FY 2026'!D13+'3rd FY 2026'!D13+'4th FY 2026'!D13</f>
        <v>403058</v>
      </c>
      <c r="E13" s="45">
        <f>'1st FY 2027'!E13+'2nd FY 2026'!E13+'3rd FY 2026'!E13+'4th FY 2026'!E13</f>
        <v>307551.2</v>
      </c>
      <c r="F13" s="45">
        <f>'1st FY 2027'!F13+'2nd FY 2026'!F13+'3rd FY 2026'!F13+'4th FY 2026'!F13</f>
        <v>95506.799999999988</v>
      </c>
      <c r="G13" s="45">
        <f>'1st FY 2027'!G13+'2nd FY 2026'!G13+'3rd FY 2026'!G13+'4th FY 2026'!G13</f>
        <v>24831.77</v>
      </c>
    </row>
    <row r="14" spans="1:8" x14ac:dyDescent="0.2">
      <c r="A14" s="23" t="s">
        <v>14</v>
      </c>
      <c r="B14" s="11">
        <f>'4th FY 2026'!B14</f>
        <v>0</v>
      </c>
      <c r="C14" s="11">
        <f>'4th FY 2026'!C14</f>
        <v>0</v>
      </c>
      <c r="D14" s="45">
        <f>'1st FY 2027'!D14+'2nd FY 2026'!D14+'3rd FY 2026'!D14+'4th FY 2026'!D14</f>
        <v>7001526</v>
      </c>
      <c r="E14" s="45">
        <f>'1st FY 2027'!E14+'2nd FY 2026'!E14+'3rd FY 2026'!E14+'4th FY 2026'!E14</f>
        <v>5096092.5999999996</v>
      </c>
      <c r="F14" s="45">
        <f>'1st FY 2027'!F14+'2nd FY 2026'!F14+'3rd FY 2026'!F14+'4th FY 2026'!F14</f>
        <v>1905433.4000000004</v>
      </c>
      <c r="G14" s="45">
        <f>'1st FY 2027'!G14+'2nd FY 2026'!G14+'3rd FY 2026'!G14+'4th FY 2026'!G14</f>
        <v>619265.86</v>
      </c>
    </row>
    <row r="15" spans="1:8" x14ac:dyDescent="0.2">
      <c r="A15" s="27" t="s">
        <v>15</v>
      </c>
      <c r="B15" s="27">
        <f t="shared" ref="B15:G15" si="1">SUM(B12:B14)</f>
        <v>0</v>
      </c>
      <c r="C15" s="27">
        <f t="shared" si="1"/>
        <v>0</v>
      </c>
      <c r="D15" s="46">
        <f t="shared" si="1"/>
        <v>8138367</v>
      </c>
      <c r="E15" s="46">
        <f t="shared" si="1"/>
        <v>5957265.2999999998</v>
      </c>
      <c r="F15" s="46">
        <f t="shared" si="1"/>
        <v>2181101.7000000002</v>
      </c>
      <c r="G15" s="46">
        <f t="shared" si="1"/>
        <v>690939.62</v>
      </c>
    </row>
    <row r="16" spans="1:8" x14ac:dyDescent="0.2">
      <c r="A16" s="23"/>
      <c r="B16" s="23"/>
      <c r="C16" s="23"/>
      <c r="D16" s="47"/>
      <c r="E16" s="47"/>
      <c r="F16" s="47"/>
      <c r="G16" s="47"/>
    </row>
    <row r="17" spans="1:7" ht="13.5" thickBot="1" x14ac:dyDescent="0.25">
      <c r="A17" s="21" t="s">
        <v>20</v>
      </c>
      <c r="B17" s="21"/>
      <c r="C17" s="29"/>
      <c r="D17" s="48"/>
      <c r="E17" s="48"/>
      <c r="F17" s="48"/>
      <c r="G17" s="48"/>
    </row>
    <row r="18" spans="1:7" ht="13.5" thickTop="1" x14ac:dyDescent="0.2">
      <c r="A18" s="30" t="s">
        <v>1</v>
      </c>
      <c r="B18" s="31" t="s">
        <v>2</v>
      </c>
      <c r="C18" s="31" t="s">
        <v>2</v>
      </c>
      <c r="D18" s="49" t="s">
        <v>7</v>
      </c>
      <c r="E18" s="49" t="s">
        <v>7</v>
      </c>
      <c r="F18" s="49" t="s">
        <v>5</v>
      </c>
      <c r="G18" s="50" t="s">
        <v>10</v>
      </c>
    </row>
    <row r="19" spans="1:7" ht="13.5" thickBot="1" x14ac:dyDescent="0.25">
      <c r="A19" s="33" t="s">
        <v>0</v>
      </c>
      <c r="B19" s="34" t="s">
        <v>3</v>
      </c>
      <c r="C19" s="34" t="s">
        <v>4</v>
      </c>
      <c r="D19" s="51" t="s">
        <v>8</v>
      </c>
      <c r="E19" s="51" t="s">
        <v>9</v>
      </c>
      <c r="F19" s="51" t="s">
        <v>6</v>
      </c>
      <c r="G19" s="52" t="s">
        <v>11</v>
      </c>
    </row>
    <row r="20" spans="1:7" ht="13.5" thickTop="1" x14ac:dyDescent="0.2">
      <c r="A20" s="23" t="s">
        <v>12</v>
      </c>
      <c r="B20" s="11">
        <f>'4th FY 2026'!B20</f>
        <v>0</v>
      </c>
      <c r="C20" s="11">
        <f>'4th FY 2026'!C20</f>
        <v>0</v>
      </c>
      <c r="D20" s="45">
        <f>'1st FY 2027'!D20+'2nd FY 2026'!D20+'3rd FY 2026'!D20+'4th FY 2026'!D20</f>
        <v>978652</v>
      </c>
      <c r="E20" s="45">
        <f>'1st FY 2027'!E20+'2nd FY 2026'!E20+'3rd FY 2026'!E20+'4th FY 2026'!E20</f>
        <v>694366.45</v>
      </c>
      <c r="F20" s="45">
        <f>'1st FY 2027'!F20+'2nd FY 2026'!F20+'3rd FY 2026'!F20+'4th FY 2026'!F20</f>
        <v>284285.55000000005</v>
      </c>
      <c r="G20" s="45">
        <f>'1st FY 2027'!G20+'2nd FY 2026'!G20+'3rd FY 2026'!G20+'4th FY 2026'!G20</f>
        <v>73914.240000000005</v>
      </c>
    </row>
    <row r="21" spans="1:7" x14ac:dyDescent="0.2">
      <c r="A21" s="23" t="s">
        <v>13</v>
      </c>
      <c r="B21" s="11">
        <f>'4th FY 2026'!B21</f>
        <v>0</v>
      </c>
      <c r="C21" s="11">
        <f>'4th FY 2026'!C21</f>
        <v>0</v>
      </c>
      <c r="D21" s="45">
        <f>'1st FY 2027'!D21+'2nd FY 2026'!D21+'3rd FY 2026'!D21+'4th FY 2026'!D21</f>
        <v>446022</v>
      </c>
      <c r="E21" s="45">
        <f>'1st FY 2027'!E21+'2nd FY 2026'!E21+'3rd FY 2026'!E21+'4th FY 2026'!E21</f>
        <v>310669.84999999998</v>
      </c>
      <c r="F21" s="45">
        <f>'1st FY 2027'!F21+'2nd FY 2026'!F21+'3rd FY 2026'!F21+'4th FY 2026'!F21</f>
        <v>135352.15000000002</v>
      </c>
      <c r="G21" s="45">
        <f>'1st FY 2027'!G21+'2nd FY 2026'!G21+'3rd FY 2026'!G21+'4th FY 2026'!G21</f>
        <v>35191.56</v>
      </c>
    </row>
    <row r="22" spans="1:7" x14ac:dyDescent="0.2">
      <c r="A22" s="23" t="s">
        <v>14</v>
      </c>
      <c r="B22" s="11">
        <f>'4th FY 2026'!B22</f>
        <v>0</v>
      </c>
      <c r="C22" s="11">
        <f>'4th FY 2026'!C22</f>
        <v>0</v>
      </c>
      <c r="D22" s="45">
        <f>'1st FY 2027'!D22+'2nd FY 2026'!D22+'3rd FY 2026'!D22+'4th FY 2026'!D22</f>
        <v>6496503.6500000004</v>
      </c>
      <c r="E22" s="45">
        <f>'1st FY 2027'!E22+'2nd FY 2026'!E22+'3rd FY 2026'!E22+'4th FY 2026'!E22</f>
        <v>4797591.7</v>
      </c>
      <c r="F22" s="45">
        <f>'1st FY 2027'!F22+'2nd FY 2026'!F22+'3rd FY 2026'!F22+'4th FY 2026'!F22</f>
        <v>1698911.9500000002</v>
      </c>
      <c r="G22" s="45">
        <f>'1st FY 2027'!G22+'2nd FY 2026'!G22+'3rd FY 2026'!G22+'4th FY 2026'!G22</f>
        <v>552146.38</v>
      </c>
    </row>
    <row r="23" spans="1:7" x14ac:dyDescent="0.2">
      <c r="A23" s="27" t="s">
        <v>15</v>
      </c>
      <c r="B23" s="27">
        <f t="shared" ref="B23:G23" si="2">SUM(B20:B22)</f>
        <v>0</v>
      </c>
      <c r="C23" s="27">
        <f t="shared" si="2"/>
        <v>0</v>
      </c>
      <c r="D23" s="46">
        <f t="shared" si="2"/>
        <v>7921177.6500000004</v>
      </c>
      <c r="E23" s="46">
        <f t="shared" si="2"/>
        <v>5802628</v>
      </c>
      <c r="F23" s="46">
        <f t="shared" si="2"/>
        <v>2118549.6500000004</v>
      </c>
      <c r="G23" s="46">
        <f t="shared" si="2"/>
        <v>661252.18000000005</v>
      </c>
    </row>
    <row r="24" spans="1:7" x14ac:dyDescent="0.2">
      <c r="A24" s="29"/>
      <c r="B24" s="29"/>
      <c r="C24" s="29"/>
      <c r="D24" s="48"/>
      <c r="E24" s="48"/>
      <c r="F24" s="48"/>
      <c r="G24" s="48"/>
    </row>
    <row r="25" spans="1:7" ht="13.5" thickBot="1" x14ac:dyDescent="0.25">
      <c r="A25" s="21" t="s">
        <v>21</v>
      </c>
      <c r="B25" s="21"/>
      <c r="C25" s="29"/>
      <c r="D25" s="48"/>
      <c r="E25" s="48"/>
      <c r="F25" s="48"/>
      <c r="G25" s="48"/>
    </row>
    <row r="26" spans="1:7" ht="13.5" thickTop="1" x14ac:dyDescent="0.2">
      <c r="A26" s="30" t="s">
        <v>1</v>
      </c>
      <c r="B26" s="31" t="s">
        <v>2</v>
      </c>
      <c r="C26" s="31" t="s">
        <v>2</v>
      </c>
      <c r="D26" s="49" t="s">
        <v>7</v>
      </c>
      <c r="E26" s="49" t="s">
        <v>7</v>
      </c>
      <c r="F26" s="49" t="s">
        <v>5</v>
      </c>
      <c r="G26" s="50" t="s">
        <v>10</v>
      </c>
    </row>
    <row r="27" spans="1:7" ht="13.5" thickBot="1" x14ac:dyDescent="0.25">
      <c r="A27" s="33" t="s">
        <v>0</v>
      </c>
      <c r="B27" s="34" t="s">
        <v>3</v>
      </c>
      <c r="C27" s="34" t="s">
        <v>4</v>
      </c>
      <c r="D27" s="51" t="s">
        <v>8</v>
      </c>
      <c r="E27" s="51" t="s">
        <v>9</v>
      </c>
      <c r="F27" s="51" t="s">
        <v>6</v>
      </c>
      <c r="G27" s="52" t="s">
        <v>11</v>
      </c>
    </row>
    <row r="28" spans="1:7" ht="13.5" thickTop="1" x14ac:dyDescent="0.2">
      <c r="A28" s="23" t="s">
        <v>12</v>
      </c>
      <c r="B28" s="11">
        <f>'4th FY 2026'!B28</f>
        <v>0</v>
      </c>
      <c r="C28" s="11">
        <f>'4th FY 2026'!C28</f>
        <v>0</v>
      </c>
      <c r="D28" s="45">
        <f>'1st FY 2027'!D28+'2nd FY 2026'!D28+'3rd FY 2026'!D28+'4th FY 2026'!D28</f>
        <v>2362733.4</v>
      </c>
      <c r="E28" s="45">
        <f>'1st FY 2027'!E28+'2nd FY 2026'!E28+'3rd FY 2026'!E28+'4th FY 2026'!E28</f>
        <v>1708578.4</v>
      </c>
      <c r="F28" s="45">
        <f>'1st FY 2027'!F28+'2nd FY 2026'!F28+'3rd FY 2026'!F28+'4th FY 2026'!F28</f>
        <v>654155</v>
      </c>
      <c r="G28" s="45">
        <f>'1st FY 2027'!G28+'2nd FY 2026'!G28+'3rd FY 2026'!G28+'4th FY 2026'!G28</f>
        <v>170080.3</v>
      </c>
    </row>
    <row r="29" spans="1:7" x14ac:dyDescent="0.2">
      <c r="A29" s="23" t="s">
        <v>13</v>
      </c>
      <c r="B29" s="11">
        <f>'4th FY 2026'!B29</f>
        <v>0</v>
      </c>
      <c r="C29" s="11">
        <f>'4th FY 2026'!C29</f>
        <v>0</v>
      </c>
      <c r="D29" s="45">
        <f>'1st FY 2027'!D29+'2nd FY 2026'!D29+'3rd FY 2026'!D29+'4th FY 2026'!D29</f>
        <v>1089992.05</v>
      </c>
      <c r="E29" s="45">
        <f>'1st FY 2027'!E29+'2nd FY 2026'!E29+'3rd FY 2026'!E29+'4th FY 2026'!E29</f>
        <v>743086.15</v>
      </c>
      <c r="F29" s="45">
        <f>'1st FY 2027'!F29+'2nd FY 2026'!F29+'3rd FY 2026'!F29+'4th FY 2026'!F29</f>
        <v>346905.9</v>
      </c>
      <c r="G29" s="45">
        <f>'1st FY 2027'!G29+'2nd FY 2026'!G29+'3rd FY 2026'!G29+'4th FY 2026'!G29</f>
        <v>90195.53</v>
      </c>
    </row>
    <row r="30" spans="1:7" x14ac:dyDescent="0.2">
      <c r="A30" s="23" t="s">
        <v>16</v>
      </c>
      <c r="B30" s="11">
        <f>'4th FY 2026'!B30</f>
        <v>0</v>
      </c>
      <c r="C30" s="11">
        <f>'4th FY 2026'!C30</f>
        <v>0</v>
      </c>
      <c r="D30" s="45">
        <f>'1st FY 2027'!D30+'2nd FY 2026'!D30+'3rd FY 2026'!D30+'4th FY 2026'!D30</f>
        <v>314565.45</v>
      </c>
      <c r="E30" s="45">
        <f>'1st FY 2027'!E30+'2nd FY 2026'!E30+'3rd FY 2026'!E30+'4th FY 2026'!E30</f>
        <v>239684.45</v>
      </c>
      <c r="F30" s="45">
        <f>'1st FY 2027'!F30+'2nd FY 2026'!F30+'3rd FY 2026'!F30+'4th FY 2026'!F30</f>
        <v>74881</v>
      </c>
      <c r="G30" s="45">
        <f>'1st FY 2027'!G30+'2nd FY 2026'!G30+'3rd FY 2026'!G30+'4th FY 2026'!G30</f>
        <v>19469.060000000001</v>
      </c>
    </row>
    <row r="31" spans="1:7" x14ac:dyDescent="0.2">
      <c r="A31" s="23" t="s">
        <v>14</v>
      </c>
      <c r="B31" s="11">
        <f>'4th FY 2026'!B31</f>
        <v>0</v>
      </c>
      <c r="C31" s="11">
        <f>'4th FY 2026'!C31</f>
        <v>0</v>
      </c>
      <c r="D31" s="45">
        <f>'1st FY 2027'!D31+'2nd FY 2026'!D31+'3rd FY 2026'!D31+'4th FY 2026'!D31</f>
        <v>7345712.75</v>
      </c>
      <c r="E31" s="45">
        <f>'1st FY 2027'!E31+'2nd FY 2026'!E31+'3rd FY 2026'!E31+'4th FY 2026'!E31</f>
        <v>5406263.1500000004</v>
      </c>
      <c r="F31" s="45">
        <f>'1st FY 2027'!F31+'2nd FY 2026'!F31+'3rd FY 2026'!F31+'4th FY 2026'!F31</f>
        <v>1939449.5999999996</v>
      </c>
      <c r="G31" s="45">
        <f>'1st FY 2027'!G31+'2nd FY 2026'!G31+'3rd FY 2026'!G31+'4th FY 2026'!G31</f>
        <v>630321.12</v>
      </c>
    </row>
    <row r="32" spans="1:7" x14ac:dyDescent="0.2">
      <c r="A32" s="27" t="s">
        <v>15</v>
      </c>
      <c r="B32" s="27">
        <f t="shared" ref="B32:G32" si="3">SUM(B28:B31)</f>
        <v>0</v>
      </c>
      <c r="C32" s="27">
        <f t="shared" si="3"/>
        <v>0</v>
      </c>
      <c r="D32" s="46">
        <f t="shared" si="3"/>
        <v>11113003.65</v>
      </c>
      <c r="E32" s="46">
        <f t="shared" si="3"/>
        <v>8097612.1500000004</v>
      </c>
      <c r="F32" s="46">
        <f t="shared" si="3"/>
        <v>3015391.4999999995</v>
      </c>
      <c r="G32" s="46">
        <f t="shared" si="3"/>
        <v>910066.01</v>
      </c>
    </row>
    <row r="33" spans="1:7" x14ac:dyDescent="0.2">
      <c r="A33" s="29"/>
      <c r="B33" s="29"/>
      <c r="C33" s="29"/>
      <c r="D33" s="48"/>
      <c r="E33" s="48"/>
      <c r="F33" s="48"/>
      <c r="G33" s="48"/>
    </row>
    <row r="34" spans="1:7" ht="13.5" thickBot="1" x14ac:dyDescent="0.25">
      <c r="A34" s="21" t="s">
        <v>22</v>
      </c>
      <c r="B34" s="21"/>
      <c r="C34" s="29"/>
      <c r="D34" s="48"/>
      <c r="E34" s="48"/>
      <c r="F34" s="48"/>
      <c r="G34" s="48"/>
    </row>
    <row r="35" spans="1:7" ht="13.5" thickTop="1" x14ac:dyDescent="0.2">
      <c r="A35" s="30" t="s">
        <v>1</v>
      </c>
      <c r="B35" s="31" t="s">
        <v>2</v>
      </c>
      <c r="C35" s="31" t="s">
        <v>2</v>
      </c>
      <c r="D35" s="49" t="s">
        <v>7</v>
      </c>
      <c r="E35" s="49" t="s">
        <v>7</v>
      </c>
      <c r="F35" s="49" t="s">
        <v>5</v>
      </c>
      <c r="G35" s="50" t="s">
        <v>10</v>
      </c>
    </row>
    <row r="36" spans="1:7" ht="13.5" thickBot="1" x14ac:dyDescent="0.25">
      <c r="A36" s="33" t="s">
        <v>0</v>
      </c>
      <c r="B36" s="34" t="s">
        <v>3</v>
      </c>
      <c r="C36" s="34" t="s">
        <v>4</v>
      </c>
      <c r="D36" s="51" t="s">
        <v>8</v>
      </c>
      <c r="E36" s="51" t="s">
        <v>9</v>
      </c>
      <c r="F36" s="51" t="s">
        <v>6</v>
      </c>
      <c r="G36" s="52" t="s">
        <v>11</v>
      </c>
    </row>
    <row r="37" spans="1:7" ht="13.5" thickTop="1" x14ac:dyDescent="0.2">
      <c r="A37" s="23" t="s">
        <v>12</v>
      </c>
      <c r="B37" s="11">
        <f>'4th FY 2026'!B37</f>
        <v>0</v>
      </c>
      <c r="C37" s="11">
        <f>'4th FY 2026'!C37</f>
        <v>0</v>
      </c>
      <c r="D37" s="45">
        <f>'1st FY 2027'!D37+'2nd FY 2026'!D37+'3rd FY 2026'!D37+'4th FY 2026'!D37</f>
        <v>5883752.2000000002</v>
      </c>
      <c r="E37" s="45">
        <f>'1st FY 2027'!E37+'2nd FY 2026'!E37+'3rd FY 2026'!E37+'4th FY 2026'!E37</f>
        <v>4311142.3</v>
      </c>
      <c r="F37" s="45">
        <f>'1st FY 2027'!F37+'2nd FY 2026'!F37+'3rd FY 2026'!F37+'4th FY 2026'!F37</f>
        <v>1572609.9000000004</v>
      </c>
      <c r="G37" s="45">
        <f>'1st FY 2027'!G37+'2nd FY 2026'!G37+'3rd FY 2026'!G37+'4th FY 2026'!G37</f>
        <v>408878.57</v>
      </c>
    </row>
    <row r="38" spans="1:7" x14ac:dyDescent="0.2">
      <c r="A38" s="23" t="s">
        <v>13</v>
      </c>
      <c r="B38" s="11">
        <f>'4th FY 2026'!B38</f>
        <v>0</v>
      </c>
      <c r="C38" s="11">
        <f>'4th FY 2026'!C38</f>
        <v>0</v>
      </c>
      <c r="D38" s="45">
        <f>'1st FY 2027'!D38+'2nd FY 2026'!D38+'3rd FY 2026'!D38+'4th FY 2026'!D38</f>
        <v>1850897.25</v>
      </c>
      <c r="E38" s="45">
        <f>'1st FY 2027'!E38+'2nd FY 2026'!E38+'3rd FY 2026'!E38+'4th FY 2026'!E38</f>
        <v>1286536.45</v>
      </c>
      <c r="F38" s="45">
        <f>'1st FY 2027'!F38+'2nd FY 2026'!F38+'3rd FY 2026'!F38+'4th FY 2026'!F38</f>
        <v>564360.80000000005</v>
      </c>
      <c r="G38" s="45">
        <f>'1st FY 2027'!G38+'2nd FY 2026'!G38+'3rd FY 2026'!G38+'4th FY 2026'!G38</f>
        <v>146733.81</v>
      </c>
    </row>
    <row r="39" spans="1:7" x14ac:dyDescent="0.2">
      <c r="A39" s="23" t="s">
        <v>16</v>
      </c>
      <c r="B39" s="11">
        <f>'4th FY 2026'!B39</f>
        <v>0</v>
      </c>
      <c r="C39" s="11">
        <f>'4th FY 2026'!C39</f>
        <v>0</v>
      </c>
      <c r="D39" s="45">
        <f>'1st FY 2027'!D39+'2nd FY 2026'!D39+'3rd FY 2026'!D39+'4th FY 2026'!D39</f>
        <v>524144.7</v>
      </c>
      <c r="E39" s="45">
        <f>'1st FY 2027'!E39+'2nd FY 2026'!E39+'3rd FY 2026'!E39+'4th FY 2026'!E39</f>
        <v>426471.2</v>
      </c>
      <c r="F39" s="45">
        <f>'1st FY 2027'!F39+'2nd FY 2026'!F39+'3rd FY 2026'!F39+'4th FY 2026'!F39</f>
        <v>97673.5</v>
      </c>
      <c r="G39" s="45">
        <f>'1st FY 2027'!G39+'2nd FY 2026'!G39+'3rd FY 2026'!G39+'4th FY 2026'!G39</f>
        <v>25395.11</v>
      </c>
    </row>
    <row r="40" spans="1:7" x14ac:dyDescent="0.2">
      <c r="A40" s="23" t="s">
        <v>14</v>
      </c>
      <c r="B40" s="11">
        <f>'4th FY 2026'!B40</f>
        <v>0</v>
      </c>
      <c r="C40" s="11">
        <f>'4th FY 2026'!C40</f>
        <v>0</v>
      </c>
      <c r="D40" s="45">
        <f>'1st FY 2027'!D40+'2nd FY 2026'!D40+'3rd FY 2026'!D40+'4th FY 2026'!D40</f>
        <v>36659584.899999999</v>
      </c>
      <c r="E40" s="45">
        <f>'1st FY 2027'!E40+'2nd FY 2026'!E40+'3rd FY 2026'!E40+'4th FY 2026'!E40</f>
        <v>27916109.449999999</v>
      </c>
      <c r="F40" s="45">
        <f>'1st FY 2027'!F40+'2nd FY 2026'!F40+'3rd FY 2026'!F40+'4th FY 2026'!F40</f>
        <v>8743475.4499999993</v>
      </c>
      <c r="G40" s="45">
        <f>'1st FY 2027'!G40+'2nd FY 2026'!G40+'3rd FY 2026'!G40+'4th FY 2026'!G40</f>
        <v>2841629.52</v>
      </c>
    </row>
    <row r="41" spans="1:7" x14ac:dyDescent="0.2">
      <c r="A41" s="27" t="s">
        <v>15</v>
      </c>
      <c r="B41" s="27">
        <f t="shared" ref="B41:G41" si="4">SUM(B37:B40)</f>
        <v>0</v>
      </c>
      <c r="C41" s="27">
        <f t="shared" si="4"/>
        <v>0</v>
      </c>
      <c r="D41" s="46">
        <f t="shared" si="4"/>
        <v>44918379.049999997</v>
      </c>
      <c r="E41" s="46">
        <f t="shared" si="4"/>
        <v>33940259.399999999</v>
      </c>
      <c r="F41" s="46">
        <f t="shared" si="4"/>
        <v>10978119.649999999</v>
      </c>
      <c r="G41" s="46">
        <f t="shared" si="4"/>
        <v>3422637.01</v>
      </c>
    </row>
    <row r="42" spans="1:7" x14ac:dyDescent="0.2">
      <c r="A42" s="29"/>
      <c r="B42" s="29"/>
      <c r="C42" s="29"/>
      <c r="D42" s="48"/>
      <c r="E42" s="48"/>
      <c r="F42" s="48"/>
      <c r="G42" s="48"/>
    </row>
    <row r="43" spans="1:7" ht="13.5" thickBot="1" x14ac:dyDescent="0.25">
      <c r="A43" s="24" t="s">
        <v>23</v>
      </c>
      <c r="B43" s="21"/>
      <c r="C43" s="29"/>
      <c r="D43" s="48"/>
      <c r="E43" s="48"/>
      <c r="F43" s="48"/>
      <c r="G43" s="48"/>
    </row>
    <row r="44" spans="1:7" ht="13.5" thickTop="1" x14ac:dyDescent="0.2">
      <c r="A44" s="30" t="s">
        <v>1</v>
      </c>
      <c r="B44" s="31" t="s">
        <v>2</v>
      </c>
      <c r="C44" s="31" t="s">
        <v>2</v>
      </c>
      <c r="D44" s="49" t="s">
        <v>7</v>
      </c>
      <c r="E44" s="49" t="s">
        <v>7</v>
      </c>
      <c r="F44" s="49" t="s">
        <v>5</v>
      </c>
      <c r="G44" s="50" t="s">
        <v>10</v>
      </c>
    </row>
    <row r="45" spans="1:7" ht="13.5" thickBot="1" x14ac:dyDescent="0.25">
      <c r="A45" s="33" t="s">
        <v>0</v>
      </c>
      <c r="B45" s="34" t="s">
        <v>3</v>
      </c>
      <c r="C45" s="34" t="s">
        <v>4</v>
      </c>
      <c r="D45" s="51" t="s">
        <v>8</v>
      </c>
      <c r="E45" s="51" t="s">
        <v>9</v>
      </c>
      <c r="F45" s="51" t="s">
        <v>6</v>
      </c>
      <c r="G45" s="52" t="s">
        <v>11</v>
      </c>
    </row>
    <row r="46" spans="1:7" ht="13.5" thickTop="1" x14ac:dyDescent="0.2">
      <c r="A46" s="23" t="s">
        <v>12</v>
      </c>
      <c r="B46" s="11">
        <f>'4th FY 2026'!B46</f>
        <v>0</v>
      </c>
      <c r="C46" s="11">
        <f>'4th FY 2026'!C46</f>
        <v>0</v>
      </c>
      <c r="D46" s="45">
        <f>'1st FY 2027'!D46+'2nd FY 2026'!D46+'3rd FY 2026'!D46+'4th FY 2026'!D46</f>
        <v>6189305.5999999996</v>
      </c>
      <c r="E46" s="45">
        <f>'1st FY 2027'!E46+'2nd FY 2026'!E46+'3rd FY 2026'!E46+'4th FY 2026'!E46</f>
        <v>4376727.0999999996</v>
      </c>
      <c r="F46" s="45">
        <f>'1st FY 2027'!F46+'2nd FY 2026'!F46+'3rd FY 2026'!F46+'4th FY 2026'!F46</f>
        <v>1812578.5</v>
      </c>
      <c r="G46" s="45">
        <f>'1st FY 2027'!G46+'2nd FY 2026'!G46+'3rd FY 2026'!G46+'4th FY 2026'!G46</f>
        <v>471270.41</v>
      </c>
    </row>
    <row r="47" spans="1:7" x14ac:dyDescent="0.2">
      <c r="A47" s="23" t="s">
        <v>13</v>
      </c>
      <c r="B47" s="11">
        <f>'4th FY 2026'!B47</f>
        <v>0</v>
      </c>
      <c r="C47" s="11">
        <f>'4th FY 2026'!C47</f>
        <v>0</v>
      </c>
      <c r="D47" s="45">
        <f>'1st FY 2027'!D47+'2nd FY 2026'!D47+'3rd FY 2026'!D47+'4th FY 2026'!D47</f>
        <v>1200110.3999999999</v>
      </c>
      <c r="E47" s="45">
        <f>'1st FY 2027'!E47+'2nd FY 2026'!E47+'3rd FY 2026'!E47+'4th FY 2026'!E47</f>
        <v>856246.85</v>
      </c>
      <c r="F47" s="45">
        <f>'1st FY 2027'!F47+'2nd FY 2026'!F47+'3rd FY 2026'!F47+'4th FY 2026'!F47</f>
        <v>343863.54999999993</v>
      </c>
      <c r="G47" s="45">
        <f>'1st FY 2027'!G47+'2nd FY 2026'!G47+'3rd FY 2026'!G47+'4th FY 2026'!G47</f>
        <v>89404.52</v>
      </c>
    </row>
    <row r="48" spans="1:7" x14ac:dyDescent="0.2">
      <c r="A48" s="23" t="s">
        <v>14</v>
      </c>
      <c r="B48" s="11">
        <f>'4th FY 2026'!B48</f>
        <v>0</v>
      </c>
      <c r="C48" s="11">
        <f>'4th FY 2026'!C48</f>
        <v>0</v>
      </c>
      <c r="D48" s="45">
        <f>'1st FY 2027'!D48+'2nd FY 2026'!D48+'3rd FY 2026'!D48+'4th FY 2026'!D48</f>
        <v>51108523.450000003</v>
      </c>
      <c r="E48" s="45">
        <f>'1st FY 2027'!E48+'2nd FY 2026'!E48+'3rd FY 2026'!E48+'4th FY 2026'!E48</f>
        <v>38213148.399999999</v>
      </c>
      <c r="F48" s="45">
        <f>'1st FY 2027'!F48+'2nd FY 2026'!F48+'3rd FY 2026'!F48+'4th FY 2026'!F48</f>
        <v>12895375.050000004</v>
      </c>
      <c r="G48" s="45">
        <f>'1st FY 2027'!G48+'2nd FY 2026'!G48+'3rd FY 2026'!G48+'4th FY 2026'!G48</f>
        <v>4190996.89</v>
      </c>
    </row>
    <row r="49" spans="1:7" x14ac:dyDescent="0.2">
      <c r="A49" s="27" t="s">
        <v>15</v>
      </c>
      <c r="B49" s="27">
        <f t="shared" ref="B49:G49" si="5">SUM(B46:B48)</f>
        <v>0</v>
      </c>
      <c r="C49" s="27">
        <f t="shared" si="5"/>
        <v>0</v>
      </c>
      <c r="D49" s="46">
        <f t="shared" si="5"/>
        <v>58497939.450000003</v>
      </c>
      <c r="E49" s="46">
        <f t="shared" si="5"/>
        <v>43446122.349999994</v>
      </c>
      <c r="F49" s="46">
        <f t="shared" si="5"/>
        <v>15051817.100000005</v>
      </c>
      <c r="G49" s="46">
        <f t="shared" si="5"/>
        <v>4751671.82</v>
      </c>
    </row>
    <row r="50" spans="1:7" x14ac:dyDescent="0.2">
      <c r="A50" s="29"/>
      <c r="B50" s="29"/>
      <c r="C50" s="29"/>
      <c r="D50" s="48"/>
      <c r="E50" s="48"/>
      <c r="F50" s="48"/>
      <c r="G50" s="48"/>
    </row>
    <row r="51" spans="1:7" ht="13.5" thickBot="1" x14ac:dyDescent="0.25">
      <c r="A51" s="21" t="s">
        <v>24</v>
      </c>
      <c r="B51" s="21"/>
      <c r="C51" s="29"/>
      <c r="D51" s="48"/>
      <c r="E51" s="48"/>
      <c r="F51" s="48"/>
      <c r="G51" s="48"/>
    </row>
    <row r="52" spans="1:7" ht="13.5" thickTop="1" x14ac:dyDescent="0.2">
      <c r="A52" s="30" t="s">
        <v>1</v>
      </c>
      <c r="B52" s="31" t="s">
        <v>2</v>
      </c>
      <c r="C52" s="31" t="s">
        <v>2</v>
      </c>
      <c r="D52" s="49" t="s">
        <v>7</v>
      </c>
      <c r="E52" s="49" t="s">
        <v>7</v>
      </c>
      <c r="F52" s="49" t="s">
        <v>5</v>
      </c>
      <c r="G52" s="50" t="s">
        <v>10</v>
      </c>
    </row>
    <row r="53" spans="1:7" ht="13.5" thickBot="1" x14ac:dyDescent="0.25">
      <c r="A53" s="33" t="s">
        <v>0</v>
      </c>
      <c r="B53" s="34" t="s">
        <v>3</v>
      </c>
      <c r="C53" s="34" t="s">
        <v>4</v>
      </c>
      <c r="D53" s="51" t="s">
        <v>8</v>
      </c>
      <c r="E53" s="51" t="s">
        <v>9</v>
      </c>
      <c r="F53" s="51" t="s">
        <v>6</v>
      </c>
      <c r="G53" s="52" t="s">
        <v>11</v>
      </c>
    </row>
    <row r="54" spans="1:7" ht="13.5" thickTop="1" x14ac:dyDescent="0.2">
      <c r="A54" s="23" t="s">
        <v>12</v>
      </c>
      <c r="B54" s="11">
        <f>'4th FY 2026'!B54</f>
        <v>0</v>
      </c>
      <c r="C54" s="11">
        <f>'4th FY 2026'!C54</f>
        <v>0</v>
      </c>
      <c r="D54" s="45">
        <f>'1st FY 2027'!D54+'2nd FY 2026'!D54+'3rd FY 2026'!D54+'4th FY 2026'!D54</f>
        <v>379843</v>
      </c>
      <c r="E54" s="45">
        <f>'1st FY 2027'!E54+'2nd FY 2026'!E54+'3rd FY 2026'!E54+'4th FY 2026'!E54</f>
        <v>267591.34999999998</v>
      </c>
      <c r="F54" s="45">
        <f>'1st FY 2027'!F54+'2nd FY 2026'!F54+'3rd FY 2026'!F54+'4th FY 2026'!F54</f>
        <v>112251.65000000002</v>
      </c>
      <c r="G54" s="45">
        <f>'1st FY 2027'!G54+'2nd FY 2026'!G54+'3rd FY 2026'!G54+'4th FY 2026'!G54</f>
        <v>29185.43</v>
      </c>
    </row>
    <row r="55" spans="1:7" x14ac:dyDescent="0.2">
      <c r="A55" s="23" t="s">
        <v>13</v>
      </c>
      <c r="B55" s="11">
        <f>'4th FY 2026'!B55</f>
        <v>0</v>
      </c>
      <c r="C55" s="11">
        <f>'4th FY 2026'!C55</f>
        <v>0</v>
      </c>
      <c r="D55" s="45">
        <f>'1st FY 2027'!D55+'2nd FY 2026'!D55+'3rd FY 2026'!D55+'4th FY 2026'!D55</f>
        <v>56189</v>
      </c>
      <c r="E55" s="45">
        <f>'1st FY 2027'!E55+'2nd FY 2026'!E55+'3rd FY 2026'!E55+'4th FY 2026'!E55</f>
        <v>38157.75</v>
      </c>
      <c r="F55" s="45">
        <f>'1st FY 2027'!F55+'2nd FY 2026'!F55+'3rd FY 2026'!F55+'4th FY 2026'!F55</f>
        <v>18031.25</v>
      </c>
      <c r="G55" s="45">
        <f>'1st FY 2027'!G55+'2nd FY 2026'!G55+'3rd FY 2026'!G55+'4th FY 2026'!G55</f>
        <v>4688.13</v>
      </c>
    </row>
    <row r="56" spans="1:7" x14ac:dyDescent="0.2">
      <c r="A56" s="23" t="s">
        <v>16</v>
      </c>
      <c r="B56" s="11">
        <f>'4th FY 2026'!B56</f>
        <v>0</v>
      </c>
      <c r="C56" s="11">
        <f>'4th FY 2026'!C56</f>
        <v>0</v>
      </c>
      <c r="D56" s="45">
        <f>'1st FY 2027'!D56+'2nd FY 2026'!D56+'3rd FY 2026'!D56+'4th FY 2026'!D56</f>
        <v>58508</v>
      </c>
      <c r="E56" s="45">
        <f>'1st FY 2027'!E56+'2nd FY 2026'!E56+'3rd FY 2026'!E56+'4th FY 2026'!E56</f>
        <v>40037.300000000003</v>
      </c>
      <c r="F56" s="45">
        <f>'1st FY 2027'!F56+'2nd FY 2026'!F56+'3rd FY 2026'!F56+'4th FY 2026'!F56</f>
        <v>18470.699999999997</v>
      </c>
      <c r="G56" s="45">
        <f>'1st FY 2027'!G56+'2nd FY 2026'!G56+'3rd FY 2026'!G56+'4th FY 2026'!G56</f>
        <v>4802.38</v>
      </c>
    </row>
    <row r="57" spans="1:7" x14ac:dyDescent="0.2">
      <c r="A57" s="27" t="s">
        <v>15</v>
      </c>
      <c r="B57" s="27">
        <f>SUM(B54:B55)</f>
        <v>0</v>
      </c>
      <c r="C57" s="27">
        <f>SUM(C54:C55)</f>
        <v>0</v>
      </c>
      <c r="D57" s="46">
        <f>SUM(D54:D56)</f>
        <v>494540</v>
      </c>
      <c r="E57" s="46">
        <f>SUM(E54:E56)</f>
        <v>345786.39999999997</v>
      </c>
      <c r="F57" s="46">
        <f>SUM(F54:F56)</f>
        <v>148753.60000000003</v>
      </c>
      <c r="G57" s="46">
        <f>SUM(G54:G56)</f>
        <v>38675.939999999995</v>
      </c>
    </row>
    <row r="58" spans="1:7" x14ac:dyDescent="0.2">
      <c r="A58" s="29"/>
      <c r="B58" s="29"/>
      <c r="C58" s="29"/>
      <c r="D58" s="48"/>
      <c r="E58" s="48"/>
      <c r="F58" s="48"/>
      <c r="G58" s="48"/>
    </row>
    <row r="59" spans="1:7" ht="13.5" thickBot="1" x14ac:dyDescent="0.25">
      <c r="A59" s="21" t="s">
        <v>25</v>
      </c>
      <c r="B59" s="21"/>
      <c r="C59" s="29"/>
      <c r="D59" s="48"/>
      <c r="E59" s="48"/>
      <c r="F59" s="48"/>
      <c r="G59" s="48"/>
    </row>
    <row r="60" spans="1:7" ht="13.5" thickTop="1" x14ac:dyDescent="0.2">
      <c r="A60" s="30" t="s">
        <v>1</v>
      </c>
      <c r="B60" s="31" t="s">
        <v>2</v>
      </c>
      <c r="C60" s="31" t="s">
        <v>2</v>
      </c>
      <c r="D60" s="49" t="s">
        <v>7</v>
      </c>
      <c r="E60" s="49" t="s">
        <v>7</v>
      </c>
      <c r="F60" s="49" t="s">
        <v>5</v>
      </c>
      <c r="G60" s="50" t="s">
        <v>10</v>
      </c>
    </row>
    <row r="61" spans="1:7" ht="13.5" thickBot="1" x14ac:dyDescent="0.25">
      <c r="A61" s="33" t="s">
        <v>0</v>
      </c>
      <c r="B61" s="34" t="s">
        <v>3</v>
      </c>
      <c r="C61" s="34" t="s">
        <v>4</v>
      </c>
      <c r="D61" s="51" t="s">
        <v>8</v>
      </c>
      <c r="E61" s="51" t="s">
        <v>9</v>
      </c>
      <c r="F61" s="51" t="s">
        <v>6</v>
      </c>
      <c r="G61" s="52" t="s">
        <v>11</v>
      </c>
    </row>
    <row r="62" spans="1:7" ht="13.5" thickTop="1" x14ac:dyDescent="0.2">
      <c r="A62" s="23" t="s">
        <v>12</v>
      </c>
      <c r="B62" s="11">
        <f>'4th FY 2026'!B62</f>
        <v>0</v>
      </c>
      <c r="C62" s="11">
        <f>'4th FY 2026'!C62</f>
        <v>0</v>
      </c>
      <c r="D62" s="45">
        <f>'1st FY 2027'!D62+'2nd FY 2026'!D62+'3rd FY 2026'!D62+'4th FY 2026'!D62</f>
        <v>60059</v>
      </c>
      <c r="E62" s="45">
        <f>'1st FY 2027'!E62+'2nd FY 2026'!E62+'3rd FY 2026'!E62+'4th FY 2026'!E62</f>
        <v>38386.1</v>
      </c>
      <c r="F62" s="45">
        <f>'1st FY 2027'!F62+'2nd FY 2026'!F62+'3rd FY 2026'!F62+'4th FY 2026'!F62</f>
        <v>21672.9</v>
      </c>
      <c r="G62" s="45">
        <f>'1st FY 2027'!G62+'2nd FY 2026'!G62+'3rd FY 2026'!G62+'4th FY 2026'!G62</f>
        <v>5634.95</v>
      </c>
    </row>
    <row r="63" spans="1:7" x14ac:dyDescent="0.2">
      <c r="A63" s="23" t="s">
        <v>14</v>
      </c>
      <c r="B63" s="11">
        <f>'4th FY 2026'!B63</f>
        <v>0</v>
      </c>
      <c r="C63" s="11">
        <f>'4th FY 2026'!C63</f>
        <v>0</v>
      </c>
      <c r="D63" s="45">
        <f>'1st FY 2027'!D63+'2nd FY 2026'!D63+'3rd FY 2026'!D63+'4th FY 2026'!D63</f>
        <v>11046804.800000001</v>
      </c>
      <c r="E63" s="45">
        <f>'1st FY 2027'!E63+'2nd FY 2026'!E63+'3rd FY 2026'!E63+'4th FY 2026'!E63</f>
        <v>8383398.5999999996</v>
      </c>
      <c r="F63" s="45">
        <f>'1st FY 2027'!F63+'2nd FY 2026'!F63+'3rd FY 2026'!F63+'4th FY 2026'!F63</f>
        <v>2663406.2000000011</v>
      </c>
      <c r="G63" s="45">
        <f>'1st FY 2027'!G63+'2nd FY 2026'!G63+'3rd FY 2026'!G63+'4th FY 2026'!G63</f>
        <v>865607.02</v>
      </c>
    </row>
    <row r="64" spans="1:7" x14ac:dyDescent="0.2">
      <c r="A64" s="27" t="s">
        <v>15</v>
      </c>
      <c r="B64" s="27">
        <f t="shared" ref="B64:G64" si="6">SUM(B62:B63)</f>
        <v>0</v>
      </c>
      <c r="C64" s="27">
        <f t="shared" si="6"/>
        <v>0</v>
      </c>
      <c r="D64" s="46">
        <f t="shared" si="6"/>
        <v>11106863.800000001</v>
      </c>
      <c r="E64" s="46">
        <f t="shared" si="6"/>
        <v>8421784.6999999993</v>
      </c>
      <c r="F64" s="46">
        <f t="shared" si="6"/>
        <v>2685079.100000001</v>
      </c>
      <c r="G64" s="46">
        <f t="shared" si="6"/>
        <v>871241.97</v>
      </c>
    </row>
    <row r="65" spans="1:7" x14ac:dyDescent="0.2">
      <c r="A65" s="29"/>
      <c r="B65" s="29"/>
      <c r="C65" s="29"/>
      <c r="D65" s="48"/>
      <c r="E65" s="48"/>
      <c r="F65" s="48"/>
      <c r="G65" s="48"/>
    </row>
    <row r="66" spans="1:7" ht="13.5" thickBot="1" x14ac:dyDescent="0.25">
      <c r="A66" s="21" t="s">
        <v>26</v>
      </c>
      <c r="B66" s="21"/>
      <c r="C66" s="29"/>
      <c r="D66" s="48"/>
      <c r="E66" s="48"/>
      <c r="F66" s="48"/>
      <c r="G66" s="48"/>
    </row>
    <row r="67" spans="1:7" ht="13.5" thickTop="1" x14ac:dyDescent="0.2">
      <c r="A67" s="30" t="s">
        <v>1</v>
      </c>
      <c r="B67" s="31" t="s">
        <v>2</v>
      </c>
      <c r="C67" s="31" t="s">
        <v>2</v>
      </c>
      <c r="D67" s="49" t="s">
        <v>7</v>
      </c>
      <c r="E67" s="49" t="s">
        <v>7</v>
      </c>
      <c r="F67" s="49" t="s">
        <v>5</v>
      </c>
      <c r="G67" s="50" t="s">
        <v>10</v>
      </c>
    </row>
    <row r="68" spans="1:7" ht="13.5" thickBot="1" x14ac:dyDescent="0.25">
      <c r="A68" s="33" t="s">
        <v>0</v>
      </c>
      <c r="B68" s="34" t="s">
        <v>3</v>
      </c>
      <c r="C68" s="34" t="s">
        <v>4</v>
      </c>
      <c r="D68" s="51" t="s">
        <v>8</v>
      </c>
      <c r="E68" s="51" t="s">
        <v>9</v>
      </c>
      <c r="F68" s="51" t="s">
        <v>6</v>
      </c>
      <c r="G68" s="52" t="s">
        <v>11</v>
      </c>
    </row>
    <row r="69" spans="1:7" ht="13.5" thickTop="1" x14ac:dyDescent="0.2">
      <c r="A69" s="23" t="s">
        <v>12</v>
      </c>
      <c r="B69" s="11">
        <f>'4th FY 2026'!B69</f>
        <v>0</v>
      </c>
      <c r="C69" s="11">
        <f>'4th FY 2026'!C69</f>
        <v>0</v>
      </c>
      <c r="D69" s="45">
        <f>'1st FY 2027'!D69+'2nd FY 2026'!D69+'3rd FY 2026'!D69+'4th FY 2026'!D69</f>
        <v>931754</v>
      </c>
      <c r="E69" s="45">
        <f>'1st FY 2027'!E69+'2nd FY 2026'!E69+'3rd FY 2026'!E69+'4th FY 2026'!E69</f>
        <v>697502.7</v>
      </c>
      <c r="F69" s="45">
        <f>'1st FY 2027'!F69+'2nd FY 2026'!F69+'3rd FY 2026'!F69+'4th FY 2026'!F69</f>
        <v>234251.30000000005</v>
      </c>
      <c r="G69" s="45">
        <f>'1st FY 2027'!G69+'2nd FY 2026'!G69+'3rd FY 2026'!G69+'4th FY 2026'!G69</f>
        <v>60905.34</v>
      </c>
    </row>
    <row r="70" spans="1:7" x14ac:dyDescent="0.2">
      <c r="A70" s="23" t="s">
        <v>13</v>
      </c>
      <c r="B70" s="11">
        <f>'4th FY 2026'!B70</f>
        <v>0</v>
      </c>
      <c r="C70" s="11">
        <f>'4th FY 2026'!C70</f>
        <v>0</v>
      </c>
      <c r="D70" s="45">
        <f>'1st FY 2027'!D70+'2nd FY 2026'!D70+'3rd FY 2026'!D70+'4th FY 2026'!D70</f>
        <v>0</v>
      </c>
      <c r="E70" s="45">
        <f>'1st FY 2027'!E70+'2nd FY 2026'!E70+'3rd FY 2026'!E70+'4th FY 2026'!E70</f>
        <v>0</v>
      </c>
      <c r="F70" s="45">
        <f>'1st FY 2027'!F70+'2nd FY 2026'!F70+'3rd FY 2026'!F70+'4th FY 2026'!F70</f>
        <v>0</v>
      </c>
      <c r="G70" s="45">
        <f>'1st FY 2027'!G70+'2nd FY 2026'!G70+'3rd FY 2026'!G70+'4th FY 2026'!G70</f>
        <v>0</v>
      </c>
    </row>
    <row r="71" spans="1:7" x14ac:dyDescent="0.2">
      <c r="A71" s="23" t="s">
        <v>14</v>
      </c>
      <c r="B71" s="11">
        <f>'4th FY 2026'!B71</f>
        <v>0</v>
      </c>
      <c r="C71" s="11">
        <f>'4th FY 2026'!C71</f>
        <v>0</v>
      </c>
      <c r="D71" s="45">
        <f>'1st FY 2027'!D71+'2nd FY 2026'!D71+'3rd FY 2026'!D71+'4th FY 2026'!D71</f>
        <v>1435024</v>
      </c>
      <c r="E71" s="45">
        <f>'1st FY 2027'!E71+'2nd FY 2026'!E71+'3rd FY 2026'!E71+'4th FY 2026'!E71</f>
        <v>1093291.75</v>
      </c>
      <c r="F71" s="45">
        <f>'1st FY 2027'!F71+'2nd FY 2026'!F71+'3rd FY 2026'!F71+'4th FY 2026'!F71</f>
        <v>341732.25</v>
      </c>
      <c r="G71" s="45">
        <f>'1st FY 2027'!G71+'2nd FY 2026'!G71+'3rd FY 2026'!G71+'4th FY 2026'!G71</f>
        <v>111062.98</v>
      </c>
    </row>
    <row r="72" spans="1:7" x14ac:dyDescent="0.2">
      <c r="A72" s="27" t="s">
        <v>15</v>
      </c>
      <c r="B72" s="27">
        <f t="shared" ref="B72:G72" si="7">SUM(B69:B71)</f>
        <v>0</v>
      </c>
      <c r="C72" s="27">
        <f t="shared" si="7"/>
        <v>0</v>
      </c>
      <c r="D72" s="46">
        <f t="shared" si="7"/>
        <v>2366778</v>
      </c>
      <c r="E72" s="46">
        <f t="shared" si="7"/>
        <v>1790794.45</v>
      </c>
      <c r="F72" s="46">
        <f t="shared" si="7"/>
        <v>575983.55000000005</v>
      </c>
      <c r="G72" s="46">
        <f t="shared" si="7"/>
        <v>171968.32</v>
      </c>
    </row>
    <row r="73" spans="1:7" x14ac:dyDescent="0.2">
      <c r="A73" s="29"/>
      <c r="B73" s="29"/>
      <c r="C73" s="29"/>
      <c r="D73" s="48"/>
      <c r="E73" s="48"/>
      <c r="F73" s="48"/>
      <c r="G73" s="48"/>
    </row>
    <row r="74" spans="1:7" ht="13.5" thickBot="1" x14ac:dyDescent="0.25">
      <c r="A74" s="21" t="s">
        <v>27</v>
      </c>
      <c r="B74" s="21"/>
      <c r="C74" s="29"/>
      <c r="D74" s="48"/>
      <c r="E74" s="48"/>
      <c r="F74" s="48"/>
      <c r="G74" s="48"/>
    </row>
    <row r="75" spans="1:7" ht="13.5" thickTop="1" x14ac:dyDescent="0.2">
      <c r="A75" s="30" t="s">
        <v>1</v>
      </c>
      <c r="B75" s="31" t="s">
        <v>2</v>
      </c>
      <c r="C75" s="31" t="s">
        <v>2</v>
      </c>
      <c r="D75" s="49" t="s">
        <v>7</v>
      </c>
      <c r="E75" s="49" t="s">
        <v>7</v>
      </c>
      <c r="F75" s="49" t="s">
        <v>5</v>
      </c>
      <c r="G75" s="50" t="s">
        <v>10</v>
      </c>
    </row>
    <row r="76" spans="1:7" ht="13.5" thickBot="1" x14ac:dyDescent="0.25">
      <c r="A76" s="33" t="s">
        <v>0</v>
      </c>
      <c r="B76" s="34" t="s">
        <v>3</v>
      </c>
      <c r="C76" s="34" t="s">
        <v>4</v>
      </c>
      <c r="D76" s="51" t="s">
        <v>8</v>
      </c>
      <c r="E76" s="51" t="s">
        <v>9</v>
      </c>
      <c r="F76" s="51" t="s">
        <v>6</v>
      </c>
      <c r="G76" s="52" t="s">
        <v>11</v>
      </c>
    </row>
    <row r="77" spans="1:7" ht="13.5" thickTop="1" x14ac:dyDescent="0.2">
      <c r="A77" s="23" t="s">
        <v>12</v>
      </c>
      <c r="B77" s="11">
        <f>'4th FY 2026'!B77</f>
        <v>0</v>
      </c>
      <c r="C77" s="11">
        <f>'4th FY 2026'!C77</f>
        <v>0</v>
      </c>
      <c r="D77" s="45">
        <f>'1st FY 2027'!D77+'2nd FY 2026'!D77+'3rd FY 2026'!D77+'4th FY 2026'!D77</f>
        <v>2250785</v>
      </c>
      <c r="E77" s="45">
        <f>'1st FY 2027'!E77+'2nd FY 2026'!E77+'3rd FY 2026'!E77+'4th FY 2026'!E77</f>
        <v>1601880.5</v>
      </c>
      <c r="F77" s="45">
        <f>'1st FY 2027'!F77+'2nd FY 2026'!F77+'3rd FY 2026'!F77+'4th FY 2026'!F77</f>
        <v>648904.5</v>
      </c>
      <c r="G77" s="45">
        <f>'1st FY 2027'!G77+'2nd FY 2026'!G77+'3rd FY 2026'!G77+'4th FY 2026'!G77</f>
        <v>168715.17</v>
      </c>
    </row>
    <row r="78" spans="1:7" x14ac:dyDescent="0.2">
      <c r="A78" s="23" t="s">
        <v>13</v>
      </c>
      <c r="B78" s="11">
        <f>'4th FY 2026'!B78</f>
        <v>0</v>
      </c>
      <c r="C78" s="11">
        <f>'4th FY 2026'!C78</f>
        <v>0</v>
      </c>
      <c r="D78" s="45">
        <f>'1st FY 2027'!D78+'2nd FY 2026'!D78+'3rd FY 2026'!D78+'4th FY 2026'!D78</f>
        <v>927757.1</v>
      </c>
      <c r="E78" s="45">
        <f>'1st FY 2027'!E78+'2nd FY 2026'!E78+'3rd FY 2026'!E78+'4th FY 2026'!E78</f>
        <v>678438.55</v>
      </c>
      <c r="F78" s="45">
        <f>'1st FY 2027'!F78+'2nd FY 2026'!F78+'3rd FY 2026'!F78+'4th FY 2026'!F78</f>
        <v>249318.54999999993</v>
      </c>
      <c r="G78" s="45">
        <f>'1st FY 2027'!G78+'2nd FY 2026'!G78+'3rd FY 2026'!G78+'4th FY 2026'!G78</f>
        <v>64822.82</v>
      </c>
    </row>
    <row r="79" spans="1:7" x14ac:dyDescent="0.2">
      <c r="A79" s="23" t="s">
        <v>14</v>
      </c>
      <c r="B79" s="11">
        <f>'4th FY 2026'!B79</f>
        <v>0</v>
      </c>
      <c r="C79" s="11">
        <f>'4th FY 2026'!C79</f>
        <v>0</v>
      </c>
      <c r="D79" s="45">
        <f>'1st FY 2027'!D79+'2nd FY 2026'!D79+'3rd FY 2026'!D79+'4th FY 2026'!D79</f>
        <v>18223222.699999999</v>
      </c>
      <c r="E79" s="45">
        <f>'1st FY 2027'!E79+'2nd FY 2026'!E79+'3rd FY 2026'!E79+'4th FY 2026'!E79</f>
        <v>13819345.15</v>
      </c>
      <c r="F79" s="45">
        <f>'1st FY 2027'!F79+'2nd FY 2026'!F79+'3rd FY 2026'!F79+'4th FY 2026'!F79</f>
        <v>4403877.5499999989</v>
      </c>
      <c r="G79" s="45">
        <f>'1st FY 2027'!G79+'2nd FY 2026'!G79+'3rd FY 2026'!G79+'4th FY 2026'!G79</f>
        <v>1431260.2</v>
      </c>
    </row>
    <row r="80" spans="1:7" x14ac:dyDescent="0.2">
      <c r="A80" s="27" t="s">
        <v>15</v>
      </c>
      <c r="B80" s="27">
        <f t="shared" ref="B80:G80" si="8">SUM(B77:B79)</f>
        <v>0</v>
      </c>
      <c r="C80" s="27">
        <f t="shared" si="8"/>
        <v>0</v>
      </c>
      <c r="D80" s="46">
        <f t="shared" si="8"/>
        <v>21401764.800000001</v>
      </c>
      <c r="E80" s="46">
        <f t="shared" si="8"/>
        <v>16099664.199999999</v>
      </c>
      <c r="F80" s="46">
        <f t="shared" si="8"/>
        <v>5302100.5999999987</v>
      </c>
      <c r="G80" s="46">
        <f t="shared" si="8"/>
        <v>1664798.19</v>
      </c>
    </row>
    <row r="81" spans="1:7" x14ac:dyDescent="0.2">
      <c r="A81" s="29"/>
      <c r="B81" s="29"/>
      <c r="C81" s="29"/>
      <c r="D81" s="48"/>
      <c r="E81" s="48"/>
      <c r="F81" s="48"/>
      <c r="G81" s="48"/>
    </row>
    <row r="82" spans="1:7" ht="13.5" thickBot="1" x14ac:dyDescent="0.25">
      <c r="A82" s="21" t="s">
        <v>28</v>
      </c>
      <c r="B82" s="21"/>
      <c r="C82" s="29"/>
      <c r="D82" s="48"/>
      <c r="E82" s="48"/>
      <c r="F82" s="48"/>
      <c r="G82" s="48"/>
    </row>
    <row r="83" spans="1:7" ht="13.5" thickTop="1" x14ac:dyDescent="0.2">
      <c r="A83" s="30" t="s">
        <v>1</v>
      </c>
      <c r="B83" s="31" t="s">
        <v>2</v>
      </c>
      <c r="C83" s="31" t="s">
        <v>2</v>
      </c>
      <c r="D83" s="49" t="s">
        <v>7</v>
      </c>
      <c r="E83" s="49" t="s">
        <v>7</v>
      </c>
      <c r="F83" s="49" t="s">
        <v>5</v>
      </c>
      <c r="G83" s="50" t="s">
        <v>10</v>
      </c>
    </row>
    <row r="84" spans="1:7" ht="13.5" thickBot="1" x14ac:dyDescent="0.25">
      <c r="A84" s="33" t="s">
        <v>0</v>
      </c>
      <c r="B84" s="34" t="s">
        <v>3</v>
      </c>
      <c r="C84" s="34" t="s">
        <v>4</v>
      </c>
      <c r="D84" s="51" t="s">
        <v>8</v>
      </c>
      <c r="E84" s="51" t="s">
        <v>9</v>
      </c>
      <c r="F84" s="51" t="s">
        <v>6</v>
      </c>
      <c r="G84" s="52" t="s">
        <v>11</v>
      </c>
    </row>
    <row r="85" spans="1:7" ht="13.5" thickTop="1" x14ac:dyDescent="0.2">
      <c r="A85" s="23" t="s">
        <v>12</v>
      </c>
      <c r="B85" s="11">
        <f>'4th FY 2026'!B85</f>
        <v>0</v>
      </c>
      <c r="C85" s="11">
        <f>'4th FY 2026'!C85</f>
        <v>0</v>
      </c>
      <c r="D85" s="45">
        <f>'1st FY 2027'!D85+'2nd FY 2026'!D85+'3rd FY 2026'!D85+'4th FY 2026'!D85</f>
        <v>32772467.5</v>
      </c>
      <c r="E85" s="45">
        <f>'1st FY 2027'!E85+'2nd FY 2026'!E85+'3rd FY 2026'!E85+'4th FY 2026'!E85</f>
        <v>23405093.25</v>
      </c>
      <c r="F85" s="45">
        <f>'1st FY 2027'!F85+'2nd FY 2026'!F85+'3rd FY 2026'!F85+'4th FY 2026'!F85</f>
        <v>9367374.25</v>
      </c>
      <c r="G85" s="45">
        <f>'1st FY 2027'!G85+'2nd FY 2026'!G85+'3rd FY 2026'!G85+'4th FY 2026'!G85</f>
        <v>2435517.31</v>
      </c>
    </row>
    <row r="86" spans="1:7" x14ac:dyDescent="0.2">
      <c r="A86" s="23" t="s">
        <v>13</v>
      </c>
      <c r="B86" s="11">
        <f>'4th FY 2026'!B86</f>
        <v>0</v>
      </c>
      <c r="C86" s="11">
        <f>'4th FY 2026'!C86</f>
        <v>0</v>
      </c>
      <c r="D86" s="45">
        <f>'1st FY 2027'!D86+'2nd FY 2026'!D86+'3rd FY 2026'!D86+'4th FY 2026'!D86</f>
        <v>13529023.300000001</v>
      </c>
      <c r="E86" s="45">
        <f>'1st FY 2027'!E86+'2nd FY 2026'!E86+'3rd FY 2026'!E86+'4th FY 2026'!E86</f>
        <v>9756771.75</v>
      </c>
      <c r="F86" s="45">
        <f>'1st FY 2027'!F86+'2nd FY 2026'!F86+'3rd FY 2026'!F86+'4th FY 2026'!F86</f>
        <v>3772251.5500000007</v>
      </c>
      <c r="G86" s="45">
        <f>'1st FY 2027'!G86+'2nd FY 2026'!G86+'3rd FY 2026'!G86+'4th FY 2026'!G86</f>
        <v>980785.4</v>
      </c>
    </row>
    <row r="87" spans="1:7" x14ac:dyDescent="0.2">
      <c r="A87" s="23" t="s">
        <v>17</v>
      </c>
      <c r="B87" s="11">
        <f>'4th FY 2026'!B88</f>
        <v>0</v>
      </c>
      <c r="C87" s="11">
        <f>'4th FY 2026'!C88</f>
        <v>0</v>
      </c>
      <c r="D87" s="45">
        <f>'1st FY 2027'!D87+'2nd FY 2026'!D87+'3rd FY 2026'!D88+'4th FY 2026'!D88</f>
        <v>33183561.25</v>
      </c>
      <c r="E87" s="45">
        <f>'1st FY 2027'!E87+'2nd FY 2026'!E87+'3rd FY 2026'!E88+'4th FY 2026'!E88</f>
        <v>26063096.899999999</v>
      </c>
      <c r="F87" s="45">
        <f>'1st FY 2027'!F87+'2nd FY 2026'!F87+'3rd FY 2026'!F88+'4th FY 2026'!F88</f>
        <v>7120464.3500000015</v>
      </c>
      <c r="G87" s="45">
        <f>'1st FY 2027'!G87+'2nd FY 2026'!G87+'3rd FY 2026'!G88+'4th FY 2026'!G88</f>
        <v>1281683.58</v>
      </c>
    </row>
    <row r="88" spans="1:7" x14ac:dyDescent="0.2">
      <c r="A88" s="23" t="s">
        <v>14</v>
      </c>
      <c r="B88" s="11">
        <f>'4th FY 2026'!B89</f>
        <v>0</v>
      </c>
      <c r="C88" s="11">
        <f>'4th FY 2026'!C89</f>
        <v>0</v>
      </c>
      <c r="D88" s="45">
        <f>'1st FY 2027'!D88+'2nd FY 2026'!D88+'3rd FY 2026'!D89+'4th FY 2026'!D89</f>
        <v>24842293</v>
      </c>
      <c r="E88" s="45">
        <f>'1st FY 2027'!E88+'2nd FY 2026'!E88+'3rd FY 2026'!E89+'4th FY 2026'!E89</f>
        <v>19099048</v>
      </c>
      <c r="F88" s="45">
        <f>'1st FY 2027'!F88+'2nd FY 2026'!F88+'3rd FY 2026'!F89+'4th FY 2026'!F89</f>
        <v>5743245</v>
      </c>
      <c r="G88" s="45">
        <f>'1st FY 2027'!G88+'2nd FY 2026'!G88+'3rd FY 2026'!G89+'4th FY 2026'!G89</f>
        <v>1866554.63</v>
      </c>
    </row>
    <row r="89" spans="1:7" x14ac:dyDescent="0.2">
      <c r="A89" s="27" t="s">
        <v>15</v>
      </c>
      <c r="B89" s="27">
        <f t="shared" ref="B89:G89" si="9">SUM(B85:B88)</f>
        <v>0</v>
      </c>
      <c r="C89" s="27">
        <f t="shared" si="9"/>
        <v>0</v>
      </c>
      <c r="D89" s="46">
        <f t="shared" si="9"/>
        <v>104327345.05</v>
      </c>
      <c r="E89" s="46">
        <f t="shared" si="9"/>
        <v>78324009.900000006</v>
      </c>
      <c r="F89" s="46">
        <f t="shared" si="9"/>
        <v>26003335.150000002</v>
      </c>
      <c r="G89" s="46">
        <f t="shared" si="9"/>
        <v>6564540.9199999999</v>
      </c>
    </row>
    <row r="90" spans="1:7" x14ac:dyDescent="0.2">
      <c r="A90" s="29"/>
      <c r="B90" s="29"/>
      <c r="C90" s="29"/>
      <c r="D90" s="48"/>
      <c r="E90" s="48"/>
      <c r="F90" s="48"/>
      <c r="G90" s="48"/>
    </row>
    <row r="91" spans="1:7" ht="13.5" thickBot="1" x14ac:dyDescent="0.25">
      <c r="A91" s="21" t="s">
        <v>29</v>
      </c>
      <c r="B91" s="21"/>
      <c r="C91" s="29"/>
      <c r="D91" s="48"/>
      <c r="E91" s="48"/>
      <c r="F91" s="48"/>
      <c r="G91" s="48"/>
    </row>
    <row r="92" spans="1:7" ht="13.5" thickTop="1" x14ac:dyDescent="0.2">
      <c r="A92" s="30" t="s">
        <v>1</v>
      </c>
      <c r="B92" s="31" t="s">
        <v>2</v>
      </c>
      <c r="C92" s="31" t="s">
        <v>2</v>
      </c>
      <c r="D92" s="49" t="s">
        <v>7</v>
      </c>
      <c r="E92" s="49" t="s">
        <v>7</v>
      </c>
      <c r="F92" s="49" t="s">
        <v>5</v>
      </c>
      <c r="G92" s="50" t="s">
        <v>10</v>
      </c>
    </row>
    <row r="93" spans="1:7" ht="13.5" thickBot="1" x14ac:dyDescent="0.25">
      <c r="A93" s="33" t="s">
        <v>0</v>
      </c>
      <c r="B93" s="34" t="s">
        <v>3</v>
      </c>
      <c r="C93" s="34" t="s">
        <v>4</v>
      </c>
      <c r="D93" s="51" t="s">
        <v>8</v>
      </c>
      <c r="E93" s="51" t="s">
        <v>9</v>
      </c>
      <c r="F93" s="51" t="s">
        <v>6</v>
      </c>
      <c r="G93" s="52" t="s">
        <v>11</v>
      </c>
    </row>
    <row r="94" spans="1:7" ht="13.5" thickTop="1" x14ac:dyDescent="0.2">
      <c r="A94" s="23" t="s">
        <v>12</v>
      </c>
      <c r="B94" s="11">
        <f>'4th FY 2026'!B95</f>
        <v>0</v>
      </c>
      <c r="C94" s="11">
        <f>'4th FY 2026'!C95</f>
        <v>0</v>
      </c>
      <c r="D94" s="45">
        <f>'1st FY 2027'!D94+'2nd FY 2026'!D94+'3rd FY 2026'!D95+'4th FY 2026'!D95</f>
        <v>951195</v>
      </c>
      <c r="E94" s="45">
        <f>'1st FY 2027'!E94+'2nd FY 2026'!E94+'3rd FY 2026'!E95+'4th FY 2026'!E95</f>
        <v>736039.25</v>
      </c>
      <c r="F94" s="45">
        <f>'1st FY 2027'!F94+'2nd FY 2026'!F94+'3rd FY 2026'!F95+'4th FY 2026'!F95</f>
        <v>215155.75</v>
      </c>
      <c r="G94" s="45">
        <f>'1st FY 2027'!G94+'2nd FY 2026'!G94+'3rd FY 2026'!G95+'4th FY 2026'!G95</f>
        <v>55940.5</v>
      </c>
    </row>
    <row r="95" spans="1:7" x14ac:dyDescent="0.2">
      <c r="A95" s="23" t="s">
        <v>13</v>
      </c>
      <c r="B95" s="11">
        <f>'4th FY 2026'!B96</f>
        <v>0</v>
      </c>
      <c r="C95" s="11">
        <f>'4th FY 2026'!C96</f>
        <v>0</v>
      </c>
      <c r="D95" s="45">
        <f>'1st FY 2027'!D95+'2nd FY 2026'!D95+'3rd FY 2026'!D96+'4th FY 2026'!D96</f>
        <v>177759</v>
      </c>
      <c r="E95" s="45">
        <f>'1st FY 2027'!E95+'2nd FY 2026'!E95+'3rd FY 2026'!E96+'4th FY 2026'!E96</f>
        <v>120773.15</v>
      </c>
      <c r="F95" s="45">
        <f>'1st FY 2027'!F95+'2nd FY 2026'!F95+'3rd FY 2026'!F96+'4th FY 2026'!F96</f>
        <v>56985.850000000006</v>
      </c>
      <c r="G95" s="45">
        <f>'1st FY 2027'!G95+'2nd FY 2026'!G95+'3rd FY 2026'!G96+'4th FY 2026'!G96</f>
        <v>14816.32</v>
      </c>
    </row>
    <row r="96" spans="1:7" x14ac:dyDescent="0.2">
      <c r="A96" s="23" t="s">
        <v>14</v>
      </c>
      <c r="B96" s="11">
        <f>'4th FY 2026'!B97</f>
        <v>0</v>
      </c>
      <c r="C96" s="11">
        <f>'4th FY 2026'!C97</f>
        <v>0</v>
      </c>
      <c r="D96" s="45">
        <f>'1st FY 2027'!D96+'2nd FY 2026'!D96+'3rd FY 2026'!D97+'4th FY 2026'!D97</f>
        <v>7727704</v>
      </c>
      <c r="E96" s="45">
        <f>'1st FY 2027'!E96+'2nd FY 2026'!E96+'3rd FY 2026'!E97+'4th FY 2026'!E97</f>
        <v>5827601.7000000002</v>
      </c>
      <c r="F96" s="45">
        <f>'1st FY 2027'!F96+'2nd FY 2026'!F96+'3rd FY 2026'!F97+'4th FY 2026'!F97</f>
        <v>1900102.2999999998</v>
      </c>
      <c r="G96" s="45">
        <f>'1st FY 2027'!G96+'2nd FY 2026'!G96+'3rd FY 2026'!G97+'4th FY 2026'!G97</f>
        <v>617533.25</v>
      </c>
    </row>
    <row r="97" spans="1:7" x14ac:dyDescent="0.2">
      <c r="A97" s="27" t="s">
        <v>15</v>
      </c>
      <c r="B97" s="27">
        <f t="shared" ref="B97:G97" si="10">SUM(B94:B96)</f>
        <v>0</v>
      </c>
      <c r="C97" s="27">
        <f t="shared" si="10"/>
        <v>0</v>
      </c>
      <c r="D97" s="46">
        <f t="shared" si="10"/>
        <v>8856658</v>
      </c>
      <c r="E97" s="46">
        <f t="shared" si="10"/>
        <v>6684414.1000000006</v>
      </c>
      <c r="F97" s="46">
        <f t="shared" si="10"/>
        <v>2172243.9</v>
      </c>
      <c r="G97" s="46">
        <f t="shared" si="10"/>
        <v>688290.07000000007</v>
      </c>
    </row>
    <row r="98" spans="1:7" x14ac:dyDescent="0.2">
      <c r="A98" s="29"/>
      <c r="B98" s="29"/>
      <c r="C98" s="29"/>
      <c r="D98" s="48"/>
      <c r="E98" s="48"/>
      <c r="F98" s="48"/>
      <c r="G98" s="48"/>
    </row>
    <row r="99" spans="1:7" ht="13.5" thickBot="1" x14ac:dyDescent="0.25">
      <c r="A99" s="21" t="s">
        <v>30</v>
      </c>
      <c r="B99" s="21"/>
      <c r="C99" s="29"/>
      <c r="D99" s="48"/>
      <c r="E99" s="48"/>
      <c r="F99" s="48"/>
      <c r="G99" s="48"/>
    </row>
    <row r="100" spans="1:7" ht="13.5" thickTop="1" x14ac:dyDescent="0.2">
      <c r="A100" s="30" t="s">
        <v>1</v>
      </c>
      <c r="B100" s="31" t="s">
        <v>2</v>
      </c>
      <c r="C100" s="31" t="s">
        <v>2</v>
      </c>
      <c r="D100" s="49" t="s">
        <v>7</v>
      </c>
      <c r="E100" s="49" t="s">
        <v>7</v>
      </c>
      <c r="F100" s="49" t="s">
        <v>5</v>
      </c>
      <c r="G100" s="50" t="s">
        <v>10</v>
      </c>
    </row>
    <row r="101" spans="1:7" ht="13.5" thickBot="1" x14ac:dyDescent="0.25">
      <c r="A101" s="33" t="s">
        <v>0</v>
      </c>
      <c r="B101" s="34" t="s">
        <v>3</v>
      </c>
      <c r="C101" s="34" t="s">
        <v>4</v>
      </c>
      <c r="D101" s="51" t="s">
        <v>8</v>
      </c>
      <c r="E101" s="51" t="s">
        <v>9</v>
      </c>
      <c r="F101" s="51" t="s">
        <v>6</v>
      </c>
      <c r="G101" s="52" t="s">
        <v>11</v>
      </c>
    </row>
    <row r="102" spans="1:7" ht="13.5" thickTop="1" x14ac:dyDescent="0.2">
      <c r="A102" s="23" t="s">
        <v>12</v>
      </c>
      <c r="B102" s="11">
        <f>'4th FY 2026'!B103</f>
        <v>0</v>
      </c>
      <c r="C102" s="11">
        <f>'4th FY 2026'!C103</f>
        <v>0</v>
      </c>
      <c r="D102" s="45">
        <f>'1st FY 2027'!D102+'2nd FY 2026'!D102+'3rd FY 2026'!D103+'4th FY 2026'!D103</f>
        <v>3722643.25</v>
      </c>
      <c r="E102" s="45">
        <f>'1st FY 2027'!E102+'2nd FY 2026'!E102+'3rd FY 2026'!E103+'4th FY 2026'!E103</f>
        <v>2704136.75</v>
      </c>
      <c r="F102" s="45">
        <f>'1st FY 2027'!F102+'2nd FY 2026'!F102+'3rd FY 2026'!F103+'4th FY 2026'!F103</f>
        <v>1018506.5</v>
      </c>
      <c r="G102" s="45">
        <f>'1st FY 2027'!G102+'2nd FY 2026'!G102+'3rd FY 2026'!G103+'4th FY 2026'!G103</f>
        <v>264811.69</v>
      </c>
    </row>
    <row r="103" spans="1:7" x14ac:dyDescent="0.2">
      <c r="A103" s="23" t="s">
        <v>13</v>
      </c>
      <c r="B103" s="11">
        <f>'4th FY 2026'!B104</f>
        <v>0</v>
      </c>
      <c r="C103" s="11">
        <f>'4th FY 2026'!C104</f>
        <v>0</v>
      </c>
      <c r="D103" s="45">
        <f>'1st FY 2027'!D103+'2nd FY 2026'!D103+'3rd FY 2026'!D104+'4th FY 2026'!D104</f>
        <v>504076</v>
      </c>
      <c r="E103" s="45">
        <f>'1st FY 2027'!E103+'2nd FY 2026'!E103+'3rd FY 2026'!E104+'4th FY 2026'!E104</f>
        <v>351369.35</v>
      </c>
      <c r="F103" s="45">
        <f>'1st FY 2027'!F103+'2nd FY 2026'!F103+'3rd FY 2026'!F104+'4th FY 2026'!F104</f>
        <v>152706.65000000002</v>
      </c>
      <c r="G103" s="45">
        <f>'1st FY 2027'!G103+'2nd FY 2026'!G103+'3rd FY 2026'!G104+'4th FY 2026'!G104</f>
        <v>39703.730000000003</v>
      </c>
    </row>
    <row r="104" spans="1:7" x14ac:dyDescent="0.2">
      <c r="A104" s="23" t="s">
        <v>16</v>
      </c>
      <c r="B104" s="11">
        <f>'4th FY 2026'!B105</f>
        <v>0</v>
      </c>
      <c r="C104" s="11">
        <f>'4th FY 2026'!C105</f>
        <v>0</v>
      </c>
      <c r="D104" s="45">
        <f>'1st FY 2027'!D104+'2nd FY 2026'!D104+'3rd FY 2026'!D105+'4th FY 2026'!D105</f>
        <v>224788.4</v>
      </c>
      <c r="E104" s="45">
        <f>'1st FY 2027'!E104+'2nd FY 2026'!E104+'3rd FY 2026'!E105+'4th FY 2026'!E105</f>
        <v>172681.25</v>
      </c>
      <c r="F104" s="45">
        <f>'1st FY 2027'!F104+'2nd FY 2026'!F104+'3rd FY 2026'!F105+'4th FY 2026'!F105</f>
        <v>52107.149999999994</v>
      </c>
      <c r="G104" s="45">
        <f>'1st FY 2027'!G104+'2nd FY 2026'!G104+'3rd FY 2026'!G105+'4th FY 2026'!G105</f>
        <v>13547.86</v>
      </c>
    </row>
    <row r="105" spans="1:7" x14ac:dyDescent="0.2">
      <c r="A105" s="23" t="s">
        <v>17</v>
      </c>
      <c r="B105" s="11">
        <f>'4th FY 2026'!B106</f>
        <v>0</v>
      </c>
      <c r="C105" s="11">
        <f>'4th FY 2026'!C106</f>
        <v>0</v>
      </c>
      <c r="D105" s="45">
        <f>'1st FY 2027'!D105+'2nd FY 2026'!D105+'3rd FY 2026'!D106+'4th FY 2026'!D106</f>
        <v>1735314</v>
      </c>
      <c r="E105" s="45">
        <f>'1st FY 2027'!E105+'2nd FY 2026'!E105+'3rd FY 2026'!E106+'4th FY 2026'!E106</f>
        <v>1375074.5</v>
      </c>
      <c r="F105" s="45">
        <f>'1st FY 2027'!F105+'2nd FY 2026'!F105+'3rd FY 2026'!F106+'4th FY 2026'!F106</f>
        <v>360239.5</v>
      </c>
      <c r="G105" s="45">
        <f>'1st FY 2027'!G105+'2nd FY 2026'!G105+'3rd FY 2026'!G106+'4th FY 2026'!G106</f>
        <v>64843.11</v>
      </c>
    </row>
    <row r="106" spans="1:7" x14ac:dyDescent="0.2">
      <c r="A106" s="23" t="s">
        <v>14</v>
      </c>
      <c r="B106" s="11">
        <f>'4th FY 2026'!B107</f>
        <v>0</v>
      </c>
      <c r="C106" s="11">
        <f>'4th FY 2026'!C107</f>
        <v>0</v>
      </c>
      <c r="D106" s="45">
        <f>'1st FY 2027'!D106+'2nd FY 2026'!D106+'3rd FY 2026'!D107+'4th FY 2026'!D107</f>
        <v>37706338.399999999</v>
      </c>
      <c r="E106" s="45">
        <f>'1st FY 2027'!E106+'2nd FY 2026'!E106+'3rd FY 2026'!E107+'4th FY 2026'!E107</f>
        <v>28514773.149999999</v>
      </c>
      <c r="F106" s="45">
        <f>'1st FY 2027'!F106+'2nd FY 2026'!F106+'3rd FY 2026'!F107+'4th FY 2026'!F107</f>
        <v>9191565.25</v>
      </c>
      <c r="G106" s="45">
        <f>'1st FY 2027'!G106+'2nd FY 2026'!G106+'3rd FY 2026'!G107+'4th FY 2026'!G107</f>
        <v>2987258.71</v>
      </c>
    </row>
    <row r="107" spans="1:7" x14ac:dyDescent="0.2">
      <c r="A107" s="27" t="s">
        <v>15</v>
      </c>
      <c r="B107" s="27">
        <f t="shared" ref="B107:G107" si="11">SUM(B102:B106)</f>
        <v>0</v>
      </c>
      <c r="C107" s="27">
        <f t="shared" si="11"/>
        <v>0</v>
      </c>
      <c r="D107" s="46">
        <f t="shared" si="11"/>
        <v>43893160.049999997</v>
      </c>
      <c r="E107" s="46">
        <f t="shared" si="11"/>
        <v>33118035</v>
      </c>
      <c r="F107" s="46">
        <f t="shared" si="11"/>
        <v>10775125.050000001</v>
      </c>
      <c r="G107" s="46">
        <f t="shared" si="11"/>
        <v>3370165.1</v>
      </c>
    </row>
    <row r="108" spans="1:7" x14ac:dyDescent="0.2">
      <c r="A108" s="29"/>
      <c r="B108" s="29"/>
      <c r="C108" s="29"/>
      <c r="D108" s="48"/>
      <c r="E108" s="48"/>
      <c r="F108" s="48"/>
      <c r="G108" s="48"/>
    </row>
    <row r="109" spans="1:7" ht="13.5" thickBot="1" x14ac:dyDescent="0.25">
      <c r="A109" s="21" t="s">
        <v>31</v>
      </c>
      <c r="B109" s="21"/>
      <c r="C109" s="29"/>
      <c r="D109" s="48"/>
      <c r="E109" s="48"/>
      <c r="F109" s="48"/>
      <c r="G109" s="48"/>
    </row>
    <row r="110" spans="1:7" ht="13.5" thickTop="1" x14ac:dyDescent="0.2">
      <c r="A110" s="30" t="s">
        <v>1</v>
      </c>
      <c r="B110" s="31" t="s">
        <v>2</v>
      </c>
      <c r="C110" s="31" t="s">
        <v>2</v>
      </c>
      <c r="D110" s="49" t="s">
        <v>7</v>
      </c>
      <c r="E110" s="49" t="s">
        <v>7</v>
      </c>
      <c r="F110" s="49" t="s">
        <v>5</v>
      </c>
      <c r="G110" s="50" t="s">
        <v>10</v>
      </c>
    </row>
    <row r="111" spans="1:7" ht="13.5" thickBot="1" x14ac:dyDescent="0.25">
      <c r="A111" s="33" t="s">
        <v>0</v>
      </c>
      <c r="B111" s="34" t="s">
        <v>3</v>
      </c>
      <c r="C111" s="34" t="s">
        <v>4</v>
      </c>
      <c r="D111" s="51" t="s">
        <v>8</v>
      </c>
      <c r="E111" s="51" t="s">
        <v>9</v>
      </c>
      <c r="F111" s="51" t="s">
        <v>6</v>
      </c>
      <c r="G111" s="52" t="s">
        <v>11</v>
      </c>
    </row>
    <row r="112" spans="1:7" ht="13.5" thickTop="1" x14ac:dyDescent="0.2">
      <c r="A112" s="23" t="s">
        <v>12</v>
      </c>
      <c r="B112" s="11">
        <f>'4th FY 2026'!B113</f>
        <v>0</v>
      </c>
      <c r="C112" s="11">
        <f>'4th FY 2026'!C113</f>
        <v>0</v>
      </c>
      <c r="D112" s="45">
        <f>'1st FY 2027'!D112+'2nd FY 2026'!D112+'3rd FY 2026'!D113+'4th FY 2026'!D113</f>
        <v>159380.75</v>
      </c>
      <c r="E112" s="45">
        <f>'1st FY 2027'!E112+'2nd FY 2026'!E112+'3rd FY 2026'!E113+'4th FY 2026'!E113</f>
        <v>126856.15</v>
      </c>
      <c r="F112" s="45">
        <f>'1st FY 2027'!F112+'2nd FY 2026'!F112+'3rd FY 2026'!F113+'4th FY 2026'!F113</f>
        <v>32524.600000000006</v>
      </c>
      <c r="G112" s="45">
        <f>'1st FY 2027'!G112+'2nd FY 2026'!G112+'3rd FY 2026'!G113+'4th FY 2026'!G113</f>
        <v>8456.4</v>
      </c>
    </row>
    <row r="113" spans="1:7" x14ac:dyDescent="0.2">
      <c r="A113" s="23" t="s">
        <v>14</v>
      </c>
      <c r="B113" s="11">
        <f>'4th FY 2026'!B114</f>
        <v>0</v>
      </c>
      <c r="C113" s="11">
        <f>'4th FY 2026'!C114</f>
        <v>0</v>
      </c>
      <c r="D113" s="45">
        <f>'1st FY 2027'!D113+'2nd FY 2026'!D113+'3rd FY 2026'!D114+'4th FY 2026'!D114</f>
        <v>13569351.65</v>
      </c>
      <c r="E113" s="45">
        <f>'1st FY 2027'!E113+'2nd FY 2026'!E113+'3rd FY 2026'!E114+'4th FY 2026'!E114</f>
        <v>10376127.800000001</v>
      </c>
      <c r="F113" s="45">
        <f>'1st FY 2027'!F113+'2nd FY 2026'!F113+'3rd FY 2026'!F114+'4th FY 2026'!F114</f>
        <v>3193223.8499999996</v>
      </c>
      <c r="G113" s="45">
        <f>'1st FY 2027'!G113+'2nd FY 2026'!G113+'3rd FY 2026'!G114+'4th FY 2026'!G114</f>
        <v>1037797.75</v>
      </c>
    </row>
    <row r="114" spans="1:7" x14ac:dyDescent="0.2">
      <c r="A114" s="27" t="s">
        <v>15</v>
      </c>
      <c r="B114" s="27">
        <f t="shared" ref="B114:G114" si="12">SUM(B112:B113)</f>
        <v>0</v>
      </c>
      <c r="C114" s="27">
        <f t="shared" si="12"/>
        <v>0</v>
      </c>
      <c r="D114" s="46">
        <f t="shared" si="12"/>
        <v>13728732.4</v>
      </c>
      <c r="E114" s="46">
        <f t="shared" si="12"/>
        <v>10502983.950000001</v>
      </c>
      <c r="F114" s="46">
        <f t="shared" si="12"/>
        <v>3225748.4499999997</v>
      </c>
      <c r="G114" s="46">
        <f t="shared" si="12"/>
        <v>1046254.15</v>
      </c>
    </row>
    <row r="115" spans="1:7" x14ac:dyDescent="0.2">
      <c r="A115" s="23"/>
      <c r="B115" s="23"/>
      <c r="C115" s="23"/>
      <c r="D115" s="48"/>
      <c r="E115" s="48"/>
      <c r="F115" s="48"/>
      <c r="G115" s="48"/>
    </row>
    <row r="116" spans="1:7" x14ac:dyDescent="0.2">
      <c r="A116" s="23"/>
      <c r="B116" s="23"/>
      <c r="C116" s="23"/>
      <c r="D116" s="48"/>
      <c r="E116" s="48"/>
      <c r="F116" s="48"/>
      <c r="G116" s="48"/>
    </row>
    <row r="117" spans="1:7" ht="13.5" thickBot="1" x14ac:dyDescent="0.25">
      <c r="A117" s="21" t="s">
        <v>32</v>
      </c>
      <c r="B117" s="21"/>
      <c r="C117" s="29"/>
      <c r="D117" s="48"/>
      <c r="E117" s="48"/>
      <c r="F117" s="48"/>
      <c r="G117" s="48"/>
    </row>
    <row r="118" spans="1:7" ht="13.5" thickTop="1" x14ac:dyDescent="0.2">
      <c r="A118" s="30" t="s">
        <v>1</v>
      </c>
      <c r="B118" s="31" t="s">
        <v>2</v>
      </c>
      <c r="C118" s="31" t="s">
        <v>2</v>
      </c>
      <c r="D118" s="49" t="s">
        <v>7</v>
      </c>
      <c r="E118" s="49" t="s">
        <v>7</v>
      </c>
      <c r="F118" s="49" t="s">
        <v>5</v>
      </c>
      <c r="G118" s="50" t="s">
        <v>10</v>
      </c>
    </row>
    <row r="119" spans="1:7" ht="13.5" thickBot="1" x14ac:dyDescent="0.25">
      <c r="A119" s="33" t="s">
        <v>0</v>
      </c>
      <c r="B119" s="34" t="s">
        <v>3</v>
      </c>
      <c r="C119" s="34" t="s">
        <v>4</v>
      </c>
      <c r="D119" s="51" t="s">
        <v>8</v>
      </c>
      <c r="E119" s="51" t="s">
        <v>9</v>
      </c>
      <c r="F119" s="51" t="s">
        <v>6</v>
      </c>
      <c r="G119" s="52" t="s">
        <v>11</v>
      </c>
    </row>
    <row r="120" spans="1:7" ht="13.5" thickTop="1" x14ac:dyDescent="0.2">
      <c r="A120" s="23" t="s">
        <v>12</v>
      </c>
      <c r="B120" s="11">
        <f>'4th FY 2026'!B121</f>
        <v>0</v>
      </c>
      <c r="C120" s="11">
        <f>'4th FY 2026'!C121</f>
        <v>0</v>
      </c>
      <c r="D120" s="45">
        <f>'1st FY 2027'!D120+'2nd FY 2026'!D120+'3rd FY 2026'!D121+'4th FY 2026'!D121</f>
        <v>16844047.899999999</v>
      </c>
      <c r="E120" s="45">
        <f>'1st FY 2027'!E120+'2nd FY 2026'!E120+'3rd FY 2026'!E121+'4th FY 2026'!E121</f>
        <v>12253114.199999999</v>
      </c>
      <c r="F120" s="45">
        <f>'1st FY 2027'!F120+'2nd FY 2026'!F120+'3rd FY 2026'!F121+'4th FY 2026'!F121</f>
        <v>4590933.6999999993</v>
      </c>
      <c r="G120" s="45">
        <f>'1st FY 2027'!G120+'2nd FY 2026'!G120+'3rd FY 2026'!G121+'4th FY 2026'!G121</f>
        <v>1193642.76</v>
      </c>
    </row>
    <row r="121" spans="1:7" x14ac:dyDescent="0.2">
      <c r="A121" s="23" t="s">
        <v>13</v>
      </c>
      <c r="B121" s="11">
        <f>'4th FY 2026'!B122</f>
        <v>0</v>
      </c>
      <c r="C121" s="11">
        <f>'4th FY 2026'!C122</f>
        <v>0</v>
      </c>
      <c r="D121" s="45">
        <f>'1st FY 2027'!D121+'2nd FY 2026'!D121+'3rd FY 2026'!D122+'4th FY 2026'!D122</f>
        <v>3694620.9</v>
      </c>
      <c r="E121" s="45">
        <f>'1st FY 2027'!E121+'2nd FY 2026'!E121+'3rd FY 2026'!E122+'4th FY 2026'!E122</f>
        <v>2677865</v>
      </c>
      <c r="F121" s="45">
        <f>'1st FY 2027'!F121+'2nd FY 2026'!F121+'3rd FY 2026'!F122+'4th FY 2026'!F122</f>
        <v>1016755.8999999999</v>
      </c>
      <c r="G121" s="45">
        <f>'1st FY 2027'!G121+'2nd FY 2026'!G121+'3rd FY 2026'!G122+'4th FY 2026'!G122</f>
        <v>264356.53000000003</v>
      </c>
    </row>
    <row r="122" spans="1:7" x14ac:dyDescent="0.2">
      <c r="A122" s="23" t="s">
        <v>14</v>
      </c>
      <c r="B122" s="11">
        <f>'4th FY 2026'!B123</f>
        <v>0</v>
      </c>
      <c r="C122" s="11">
        <f>'4th FY 2026'!C123</f>
        <v>0</v>
      </c>
      <c r="D122" s="45">
        <f>'1st FY 2027'!D122+'2nd FY 2026'!D122+'3rd FY 2026'!D123+'4th FY 2026'!D123</f>
        <v>13901563.800000001</v>
      </c>
      <c r="E122" s="45">
        <f>'1st FY 2027'!E122+'2nd FY 2026'!E122+'3rd FY 2026'!E123+'4th FY 2026'!E123</f>
        <v>10535779</v>
      </c>
      <c r="F122" s="45">
        <f>'1st FY 2027'!F122+'2nd FY 2026'!F122+'3rd FY 2026'!F123+'4th FY 2026'!F123</f>
        <v>3365784.8000000007</v>
      </c>
      <c r="G122" s="45">
        <f>'1st FY 2027'!G122+'2nd FY 2026'!G122+'3rd FY 2026'!G123+'4th FY 2026'!G123</f>
        <v>1093880.06</v>
      </c>
    </row>
    <row r="123" spans="1:7" x14ac:dyDescent="0.2">
      <c r="A123" s="27" t="s">
        <v>15</v>
      </c>
      <c r="B123" s="27">
        <f t="shared" ref="B123:G123" si="13">SUM(B120:B122)</f>
        <v>0</v>
      </c>
      <c r="C123" s="27">
        <f t="shared" si="13"/>
        <v>0</v>
      </c>
      <c r="D123" s="46">
        <f t="shared" si="13"/>
        <v>34440232.599999994</v>
      </c>
      <c r="E123" s="46">
        <f t="shared" si="13"/>
        <v>25466758.199999999</v>
      </c>
      <c r="F123" s="46">
        <f t="shared" si="13"/>
        <v>8973474.4000000004</v>
      </c>
      <c r="G123" s="46">
        <f t="shared" si="13"/>
        <v>2551879.35</v>
      </c>
    </row>
    <row r="124" spans="1:7" x14ac:dyDescent="0.2">
      <c r="A124" s="29"/>
      <c r="B124" s="29"/>
      <c r="C124" s="29"/>
      <c r="D124" s="48"/>
      <c r="E124" s="48"/>
      <c r="F124" s="48"/>
      <c r="G124" s="48"/>
    </row>
    <row r="125" spans="1:7" ht="13.5" thickBot="1" x14ac:dyDescent="0.25">
      <c r="A125" s="21" t="s">
        <v>33</v>
      </c>
      <c r="B125" s="21"/>
      <c r="C125" s="29"/>
      <c r="D125" s="48"/>
      <c r="E125" s="48"/>
      <c r="F125" s="48"/>
      <c r="G125" s="48"/>
    </row>
    <row r="126" spans="1:7" ht="13.5" thickTop="1" x14ac:dyDescent="0.2">
      <c r="A126" s="30" t="s">
        <v>1</v>
      </c>
      <c r="B126" s="31" t="s">
        <v>2</v>
      </c>
      <c r="C126" s="31" t="s">
        <v>2</v>
      </c>
      <c r="D126" s="49" t="s">
        <v>7</v>
      </c>
      <c r="E126" s="49" t="s">
        <v>7</v>
      </c>
      <c r="F126" s="49" t="s">
        <v>5</v>
      </c>
      <c r="G126" s="50" t="s">
        <v>10</v>
      </c>
    </row>
    <row r="127" spans="1:7" ht="13.5" thickBot="1" x14ac:dyDescent="0.25">
      <c r="A127" s="33" t="s">
        <v>0</v>
      </c>
      <c r="B127" s="34" t="s">
        <v>3</v>
      </c>
      <c r="C127" s="34" t="s">
        <v>4</v>
      </c>
      <c r="D127" s="51" t="s">
        <v>8</v>
      </c>
      <c r="E127" s="51" t="s">
        <v>9</v>
      </c>
      <c r="F127" s="51" t="s">
        <v>6</v>
      </c>
      <c r="G127" s="52" t="s">
        <v>11</v>
      </c>
    </row>
    <row r="128" spans="1:7" ht="13.5" thickTop="1" x14ac:dyDescent="0.2">
      <c r="A128" s="23" t="s">
        <v>12</v>
      </c>
      <c r="B128" s="11">
        <f>'4th FY 2026'!B129</f>
        <v>0</v>
      </c>
      <c r="C128" s="11">
        <f>'4th FY 2026'!C129</f>
        <v>0</v>
      </c>
      <c r="D128" s="45">
        <f>'1st FY 2027'!D128+'2nd FY 2026'!D128+'3rd FY 2026'!D129+'4th FY 2026'!D129</f>
        <v>1675935</v>
      </c>
      <c r="E128" s="45">
        <f>'1st FY 2027'!E128+'2nd FY 2026'!E128+'3rd FY 2026'!E129+'4th FY 2026'!E129</f>
        <v>1204207.95</v>
      </c>
      <c r="F128" s="45">
        <f>'1st FY 2027'!F128+'2nd FY 2026'!F128+'3rd FY 2026'!F129+'4th FY 2026'!F129</f>
        <v>471727.05000000005</v>
      </c>
      <c r="G128" s="45">
        <f>'1st FY 2027'!G128+'2nd FY 2026'!G128+'3rd FY 2026'!G129+'4th FY 2026'!G129</f>
        <v>122649.03</v>
      </c>
    </row>
    <row r="129" spans="1:7" x14ac:dyDescent="0.2">
      <c r="A129" s="23" t="s">
        <v>13</v>
      </c>
      <c r="B129" s="11">
        <f>'4th FY 2026'!B130</f>
        <v>0</v>
      </c>
      <c r="C129" s="11">
        <f>'4th FY 2026'!C130</f>
        <v>0</v>
      </c>
      <c r="D129" s="45">
        <f>'1st FY 2027'!D129+'2nd FY 2026'!D129+'3rd FY 2026'!D130+'4th FY 2026'!D130</f>
        <v>1490711</v>
      </c>
      <c r="E129" s="45">
        <f>'1st FY 2027'!E129+'2nd FY 2026'!E129+'3rd FY 2026'!E130+'4th FY 2026'!E130</f>
        <v>1082706.25</v>
      </c>
      <c r="F129" s="45">
        <f>'1st FY 2027'!F129+'2nd FY 2026'!F129+'3rd FY 2026'!F130+'4th FY 2026'!F130</f>
        <v>408004.75</v>
      </c>
      <c r="G129" s="45">
        <f>'1st FY 2027'!G129+'2nd FY 2026'!G129+'3rd FY 2026'!G130+'4th FY 2026'!G130</f>
        <v>106081.24</v>
      </c>
    </row>
    <row r="130" spans="1:7" x14ac:dyDescent="0.2">
      <c r="A130" s="23" t="s">
        <v>14</v>
      </c>
      <c r="B130" s="11">
        <f>'4th FY 2026'!B131</f>
        <v>0</v>
      </c>
      <c r="C130" s="11">
        <f>'4th FY 2026'!C131</f>
        <v>0</v>
      </c>
      <c r="D130" s="45">
        <f>'1st FY 2027'!D130+'2nd FY 2026'!D130+'3rd FY 2026'!D131+'4th FY 2026'!D131</f>
        <v>5924460.75</v>
      </c>
      <c r="E130" s="45">
        <f>'1st FY 2027'!E130+'2nd FY 2026'!E130+'3rd FY 2026'!E131+'4th FY 2026'!E131</f>
        <v>4586286.6500000004</v>
      </c>
      <c r="F130" s="45">
        <f>'1st FY 2027'!F130+'2nd FY 2026'!F130+'3rd FY 2026'!F131+'4th FY 2026'!F131</f>
        <v>1338174.0999999996</v>
      </c>
      <c r="G130" s="45">
        <f>'1st FY 2027'!G130+'2nd FY 2026'!G130+'3rd FY 2026'!G131+'4th FY 2026'!G131</f>
        <v>434906.58</v>
      </c>
    </row>
    <row r="131" spans="1:7" x14ac:dyDescent="0.2">
      <c r="A131" s="27" t="s">
        <v>15</v>
      </c>
      <c r="B131" s="27">
        <f t="shared" ref="B131:G131" si="14">SUM(B128:B130)</f>
        <v>0</v>
      </c>
      <c r="C131" s="27">
        <f t="shared" si="14"/>
        <v>0</v>
      </c>
      <c r="D131" s="46">
        <f t="shared" si="14"/>
        <v>9091106.75</v>
      </c>
      <c r="E131" s="46">
        <f t="shared" si="14"/>
        <v>6873200.8500000006</v>
      </c>
      <c r="F131" s="46">
        <f t="shared" si="14"/>
        <v>2217905.8999999994</v>
      </c>
      <c r="G131" s="46">
        <f t="shared" si="14"/>
        <v>663636.85000000009</v>
      </c>
    </row>
    <row r="132" spans="1:7" x14ac:dyDescent="0.2">
      <c r="A132" s="29"/>
      <c r="B132" s="29"/>
      <c r="C132" s="29"/>
      <c r="D132" s="48"/>
      <c r="E132" s="48"/>
      <c r="F132" s="48"/>
      <c r="G132" s="48"/>
    </row>
    <row r="133" spans="1:7" ht="13.5" thickBot="1" x14ac:dyDescent="0.25">
      <c r="A133" s="21" t="s">
        <v>34</v>
      </c>
      <c r="B133" s="21"/>
      <c r="C133" s="29"/>
      <c r="D133" s="48"/>
      <c r="E133" s="48"/>
      <c r="F133" s="48"/>
      <c r="G133" s="48"/>
    </row>
    <row r="134" spans="1:7" ht="13.5" thickTop="1" x14ac:dyDescent="0.2">
      <c r="A134" s="30" t="s">
        <v>1</v>
      </c>
      <c r="B134" s="31" t="s">
        <v>2</v>
      </c>
      <c r="C134" s="31" t="s">
        <v>2</v>
      </c>
      <c r="D134" s="49" t="s">
        <v>7</v>
      </c>
      <c r="E134" s="49" t="s">
        <v>7</v>
      </c>
      <c r="F134" s="49" t="s">
        <v>5</v>
      </c>
      <c r="G134" s="50" t="s">
        <v>10</v>
      </c>
    </row>
    <row r="135" spans="1:7" ht="13.5" thickBot="1" x14ac:dyDescent="0.25">
      <c r="A135" s="33" t="s">
        <v>0</v>
      </c>
      <c r="B135" s="34" t="s">
        <v>3</v>
      </c>
      <c r="C135" s="34" t="s">
        <v>4</v>
      </c>
      <c r="D135" s="51" t="s">
        <v>8</v>
      </c>
      <c r="E135" s="51" t="s">
        <v>9</v>
      </c>
      <c r="F135" s="51" t="s">
        <v>6</v>
      </c>
      <c r="G135" s="52" t="s">
        <v>11</v>
      </c>
    </row>
    <row r="136" spans="1:7" ht="13.5" thickTop="1" x14ac:dyDescent="0.2">
      <c r="A136" s="23" t="s">
        <v>12</v>
      </c>
      <c r="B136" s="11">
        <f>'4th FY 2026'!B137</f>
        <v>0</v>
      </c>
      <c r="C136" s="11">
        <f>'4th FY 2026'!C137</f>
        <v>0</v>
      </c>
      <c r="D136" s="45">
        <f>'1st FY 2027'!D136+'2nd FY 2026'!D136+'3rd FY 2026'!D137+'4th FY 2026'!D137</f>
        <v>2087764.75</v>
      </c>
      <c r="E136" s="45">
        <f>'1st FY 2027'!E136+'2nd FY 2026'!E136+'3rd FY 2026'!E137+'4th FY 2026'!E137</f>
        <v>1520150.1</v>
      </c>
      <c r="F136" s="45">
        <f>'1st FY 2027'!F136+'2nd FY 2026'!F136+'3rd FY 2026'!F137+'4th FY 2026'!F137</f>
        <v>567614.64999999991</v>
      </c>
      <c r="G136" s="45">
        <f>'1st FY 2027'!G136+'2nd FY 2026'!G136+'3rd FY 2026'!G137+'4th FY 2026'!G137</f>
        <v>147579.81</v>
      </c>
    </row>
    <row r="137" spans="1:7" x14ac:dyDescent="0.2">
      <c r="A137" s="23" t="s">
        <v>13</v>
      </c>
      <c r="B137" s="11">
        <f>'4th FY 2026'!B138</f>
        <v>0</v>
      </c>
      <c r="C137" s="11">
        <f>'4th FY 2026'!C138</f>
        <v>0</v>
      </c>
      <c r="D137" s="45">
        <f>'1st FY 2027'!D137+'2nd FY 2026'!D137+'3rd FY 2026'!D138+'4th FY 2026'!D138</f>
        <v>499316.2</v>
      </c>
      <c r="E137" s="45">
        <f>'1st FY 2027'!E137+'2nd FY 2026'!E137+'3rd FY 2026'!E138+'4th FY 2026'!E138</f>
        <v>375125.95</v>
      </c>
      <c r="F137" s="45">
        <f>'1st FY 2027'!F137+'2nd FY 2026'!F137+'3rd FY 2026'!F138+'4th FY 2026'!F138</f>
        <v>124190.25</v>
      </c>
      <c r="G137" s="45">
        <f>'1st FY 2027'!G137+'2nd FY 2026'!G137+'3rd FY 2026'!G138+'4th FY 2026'!G138</f>
        <v>32289.47</v>
      </c>
    </row>
    <row r="138" spans="1:7" x14ac:dyDescent="0.2">
      <c r="A138" s="23" t="s">
        <v>14</v>
      </c>
      <c r="B138" s="11">
        <f>'4th FY 2026'!B139</f>
        <v>0</v>
      </c>
      <c r="C138" s="11">
        <f>'4th FY 2026'!C139</f>
        <v>0</v>
      </c>
      <c r="D138" s="45">
        <f>'1st FY 2027'!D138+'2nd FY 2026'!D138+'3rd FY 2026'!D139+'4th FY 2026'!D139</f>
        <v>6389403.4000000004</v>
      </c>
      <c r="E138" s="45">
        <f>'1st FY 2027'!E138+'2nd FY 2026'!E138+'3rd FY 2026'!E139+'4th FY 2026'!E139</f>
        <v>4783942.25</v>
      </c>
      <c r="F138" s="45">
        <f>'1st FY 2027'!F138+'2nd FY 2026'!F138+'3rd FY 2026'!F139+'4th FY 2026'!F139</f>
        <v>1605461.1500000004</v>
      </c>
      <c r="G138" s="45">
        <f>'1st FY 2027'!G138+'2nd FY 2026'!G138+'3rd FY 2026'!G139+'4th FY 2026'!G139</f>
        <v>521774.87</v>
      </c>
    </row>
    <row r="139" spans="1:7" x14ac:dyDescent="0.2">
      <c r="A139" s="27" t="s">
        <v>15</v>
      </c>
      <c r="B139" s="27">
        <f t="shared" ref="B139:G139" si="15">SUM(B136:B138)</f>
        <v>0</v>
      </c>
      <c r="C139" s="27">
        <f t="shared" si="15"/>
        <v>0</v>
      </c>
      <c r="D139" s="46">
        <f t="shared" si="15"/>
        <v>8976484.3500000015</v>
      </c>
      <c r="E139" s="46">
        <f t="shared" si="15"/>
        <v>6679218.2999999998</v>
      </c>
      <c r="F139" s="46">
        <f t="shared" si="15"/>
        <v>2297266.0500000003</v>
      </c>
      <c r="G139" s="46">
        <f t="shared" si="15"/>
        <v>701644.15</v>
      </c>
    </row>
    <row r="140" spans="1:7" x14ac:dyDescent="0.2">
      <c r="A140" s="29"/>
      <c r="B140" s="29"/>
      <c r="C140" s="29"/>
      <c r="D140" s="48"/>
      <c r="E140" s="48"/>
      <c r="F140" s="48"/>
      <c r="G140" s="48"/>
    </row>
    <row r="141" spans="1:7" ht="13.5" thickBot="1" x14ac:dyDescent="0.25">
      <c r="A141" s="21" t="s">
        <v>35</v>
      </c>
      <c r="B141" s="21"/>
      <c r="C141" s="29"/>
      <c r="D141" s="48"/>
      <c r="E141" s="48"/>
      <c r="F141" s="48"/>
      <c r="G141" s="48"/>
    </row>
    <row r="142" spans="1:7" ht="13.5" thickTop="1" x14ac:dyDescent="0.2">
      <c r="A142" s="30" t="s">
        <v>1</v>
      </c>
      <c r="B142" s="31" t="s">
        <v>2</v>
      </c>
      <c r="C142" s="31" t="s">
        <v>2</v>
      </c>
      <c r="D142" s="49" t="s">
        <v>7</v>
      </c>
      <c r="E142" s="49" t="s">
        <v>7</v>
      </c>
      <c r="F142" s="49" t="s">
        <v>5</v>
      </c>
      <c r="G142" s="50" t="s">
        <v>10</v>
      </c>
    </row>
    <row r="143" spans="1:7" ht="13.5" thickBot="1" x14ac:dyDescent="0.25">
      <c r="A143" s="33" t="s">
        <v>0</v>
      </c>
      <c r="B143" s="34" t="s">
        <v>3</v>
      </c>
      <c r="C143" s="34" t="s">
        <v>4</v>
      </c>
      <c r="D143" s="51" t="s">
        <v>8</v>
      </c>
      <c r="E143" s="51" t="s">
        <v>9</v>
      </c>
      <c r="F143" s="51" t="s">
        <v>6</v>
      </c>
      <c r="G143" s="52" t="s">
        <v>11</v>
      </c>
    </row>
    <row r="144" spans="1:7" ht="13.5" thickTop="1" x14ac:dyDescent="0.2">
      <c r="A144" s="23" t="s">
        <v>13</v>
      </c>
      <c r="B144" s="11">
        <f>'4th FY 2026'!B145</f>
        <v>0</v>
      </c>
      <c r="C144" s="11">
        <f>'4th FY 2026'!C145</f>
        <v>0</v>
      </c>
      <c r="D144" s="45">
        <f>'1st FY 2027'!D144+'2nd FY 2026'!D144+'3rd FY 2026'!D145+'4th FY 2026'!D145</f>
        <v>199316</v>
      </c>
      <c r="E144" s="45">
        <f>'1st FY 2027'!E144+'2nd FY 2026'!E144+'3rd FY 2026'!E145+'4th FY 2026'!E145</f>
        <v>148842.45000000001</v>
      </c>
      <c r="F144" s="45">
        <f>'1st FY 2027'!F144+'2nd FY 2026'!F144+'3rd FY 2026'!F145+'4th FY 2026'!F145</f>
        <v>50473.549999999988</v>
      </c>
      <c r="G144" s="45">
        <f>'1st FY 2027'!G144+'2nd FY 2026'!G144+'3rd FY 2026'!G145+'4th FY 2026'!G145</f>
        <v>13123.12</v>
      </c>
    </row>
    <row r="145" spans="1:7" x14ac:dyDescent="0.2">
      <c r="A145" s="23" t="s">
        <v>14</v>
      </c>
      <c r="B145" s="11">
        <f>'4th FY 2026'!B146</f>
        <v>0</v>
      </c>
      <c r="C145" s="11">
        <f>'4th FY 2026'!C146</f>
        <v>0</v>
      </c>
      <c r="D145" s="45">
        <f>'1st FY 2027'!D145+'2nd FY 2026'!D145+'3rd FY 2026'!D146+'4th FY 2026'!D146</f>
        <v>3621774.15</v>
      </c>
      <c r="E145" s="45">
        <f>'1st FY 2027'!E145+'2nd FY 2026'!E145+'3rd FY 2026'!E146+'4th FY 2026'!E146</f>
        <v>2737114.05</v>
      </c>
      <c r="F145" s="45">
        <f>'1st FY 2027'!F145+'2nd FY 2026'!F145+'3rd FY 2026'!F146+'4th FY 2026'!F146</f>
        <v>884660.10000000009</v>
      </c>
      <c r="G145" s="45">
        <f>'1st FY 2027'!G145+'2nd FY 2026'!G145+'3rd FY 2026'!G146+'4th FY 2026'!G146</f>
        <v>287514.53000000003</v>
      </c>
    </row>
    <row r="146" spans="1:7" x14ac:dyDescent="0.2">
      <c r="A146" s="27" t="s">
        <v>15</v>
      </c>
      <c r="B146" s="27">
        <f t="shared" ref="B146:G146" si="16">SUM(B144:B145)</f>
        <v>0</v>
      </c>
      <c r="C146" s="27">
        <f t="shared" si="16"/>
        <v>0</v>
      </c>
      <c r="D146" s="46">
        <f t="shared" si="16"/>
        <v>3821090.15</v>
      </c>
      <c r="E146" s="46">
        <f t="shared" si="16"/>
        <v>2885956.5</v>
      </c>
      <c r="F146" s="46">
        <f t="shared" si="16"/>
        <v>935133.65000000014</v>
      </c>
      <c r="G146" s="46">
        <f t="shared" si="16"/>
        <v>300637.65000000002</v>
      </c>
    </row>
    <row r="147" spans="1:7" x14ac:dyDescent="0.2">
      <c r="A147" s="29"/>
      <c r="B147" s="29"/>
      <c r="C147" s="29"/>
      <c r="D147" s="48"/>
      <c r="E147" s="48"/>
      <c r="F147" s="48"/>
      <c r="G147" s="48"/>
    </row>
    <row r="148" spans="1:7" ht="13.5" thickBot="1" x14ac:dyDescent="0.25">
      <c r="A148" s="21" t="s">
        <v>36</v>
      </c>
      <c r="B148" s="21"/>
      <c r="C148" s="29"/>
      <c r="D148" s="48"/>
      <c r="E148" s="48"/>
      <c r="F148" s="48"/>
      <c r="G148" s="48"/>
    </row>
    <row r="149" spans="1:7" ht="13.5" thickTop="1" x14ac:dyDescent="0.2">
      <c r="A149" s="30" t="s">
        <v>1</v>
      </c>
      <c r="B149" s="31" t="s">
        <v>2</v>
      </c>
      <c r="C149" s="31" t="s">
        <v>2</v>
      </c>
      <c r="D149" s="49" t="s">
        <v>7</v>
      </c>
      <c r="E149" s="49" t="s">
        <v>7</v>
      </c>
      <c r="F149" s="49" t="s">
        <v>5</v>
      </c>
      <c r="G149" s="50" t="s">
        <v>10</v>
      </c>
    </row>
    <row r="150" spans="1:7" ht="13.5" thickBot="1" x14ac:dyDescent="0.25">
      <c r="A150" s="33" t="s">
        <v>0</v>
      </c>
      <c r="B150" s="34" t="s">
        <v>3</v>
      </c>
      <c r="C150" s="34" t="s">
        <v>4</v>
      </c>
      <c r="D150" s="51" t="s">
        <v>8</v>
      </c>
      <c r="E150" s="51" t="s">
        <v>9</v>
      </c>
      <c r="F150" s="51" t="s">
        <v>6</v>
      </c>
      <c r="G150" s="52" t="s">
        <v>11</v>
      </c>
    </row>
    <row r="151" spans="1:7" ht="13.5" thickTop="1" x14ac:dyDescent="0.2">
      <c r="A151" s="23" t="s">
        <v>12</v>
      </c>
      <c r="B151" s="11">
        <f>'4th FY 2026'!B152</f>
        <v>0</v>
      </c>
      <c r="C151" s="11">
        <f>'4th FY 2026'!C152</f>
        <v>0</v>
      </c>
      <c r="D151" s="45">
        <f>'1st FY 2027'!D151+'2nd FY 2026'!D151+'3rd FY 2026'!D152+'4th FY 2026'!D152</f>
        <v>2709086.25</v>
      </c>
      <c r="E151" s="45">
        <f>'1st FY 2027'!E151+'2nd FY 2026'!E151+'3rd FY 2026'!E152+'4th FY 2026'!E152</f>
        <v>1935503.35</v>
      </c>
      <c r="F151" s="45">
        <f>'1st FY 2027'!F151+'2nd FY 2026'!F151+'3rd FY 2026'!F152+'4th FY 2026'!F152</f>
        <v>773582.89999999991</v>
      </c>
      <c r="G151" s="45">
        <f>'1st FY 2027'!G151+'2nd FY 2026'!G151+'3rd FY 2026'!G152+'4th FY 2026'!G152</f>
        <v>201131.55</v>
      </c>
    </row>
    <row r="152" spans="1:7" x14ac:dyDescent="0.2">
      <c r="A152" s="23" t="s">
        <v>13</v>
      </c>
      <c r="B152" s="11">
        <f>'4th FY 2026'!B153</f>
        <v>0</v>
      </c>
      <c r="C152" s="11">
        <f>'4th FY 2026'!C153</f>
        <v>0</v>
      </c>
      <c r="D152" s="45">
        <f>'1st FY 2027'!D152+'2nd FY 2026'!D152+'3rd FY 2026'!D153+'4th FY 2026'!D153</f>
        <v>3605192.6</v>
      </c>
      <c r="E152" s="45">
        <f>'1st FY 2027'!E152+'2nd FY 2026'!E152+'3rd FY 2026'!E153+'4th FY 2026'!E153</f>
        <v>2562083.9</v>
      </c>
      <c r="F152" s="45">
        <f>'1st FY 2027'!F152+'2nd FY 2026'!F152+'3rd FY 2026'!F153+'4th FY 2026'!F153</f>
        <v>1043108.7000000002</v>
      </c>
      <c r="G152" s="45">
        <f>'1st FY 2027'!G152+'2nd FY 2026'!G152+'3rd FY 2026'!G153+'4th FY 2026'!G153</f>
        <v>271208.26</v>
      </c>
    </row>
    <row r="153" spans="1:7" x14ac:dyDescent="0.2">
      <c r="A153" s="23" t="s">
        <v>17</v>
      </c>
      <c r="B153" s="11">
        <f>'4th FY 2026'!B154</f>
        <v>0</v>
      </c>
      <c r="C153" s="11">
        <f>'4th FY 2026'!C154</f>
        <v>0</v>
      </c>
      <c r="D153" s="45">
        <f>'1st FY 2027'!D153+'2nd FY 2026'!D153+'3rd FY 2026'!D154+'4th FY 2026'!D154</f>
        <v>10824879.449999999</v>
      </c>
      <c r="E153" s="45">
        <f>'1st FY 2027'!E153+'2nd FY 2026'!E153+'3rd FY 2026'!E154+'4th FY 2026'!E154</f>
        <v>8397044.9000000004</v>
      </c>
      <c r="F153" s="45">
        <f>'1st FY 2027'!F153+'2nd FY 2026'!F153+'3rd FY 2026'!F154+'4th FY 2026'!F154</f>
        <v>2427834.5499999989</v>
      </c>
      <c r="G153" s="45">
        <f>'1st FY 2027'!G153+'2nd FY 2026'!G153+'3rd FY 2026'!G154+'4th FY 2026'!G154</f>
        <v>437010.22</v>
      </c>
    </row>
    <row r="154" spans="1:7" x14ac:dyDescent="0.2">
      <c r="A154" s="23" t="s">
        <v>14</v>
      </c>
      <c r="B154" s="11">
        <f>'4th FY 2026'!B155</f>
        <v>0</v>
      </c>
      <c r="C154" s="11">
        <f>'4th FY 2026'!C155</f>
        <v>0</v>
      </c>
      <c r="D154" s="45">
        <f>'1st FY 2027'!D154+'2nd FY 2026'!D154+'3rd FY 2026'!D155+'4th FY 2026'!D155</f>
        <v>6541171.0499999998</v>
      </c>
      <c r="E154" s="45">
        <f>'1st FY 2027'!E154+'2nd FY 2026'!E154+'3rd FY 2026'!E155+'4th FY 2026'!E155</f>
        <v>4870043.8499999996</v>
      </c>
      <c r="F154" s="45">
        <f>'1st FY 2027'!F154+'2nd FY 2026'!F154+'3rd FY 2026'!F155+'4th FY 2026'!F155</f>
        <v>1671127.2000000002</v>
      </c>
      <c r="G154" s="45">
        <f>'1st FY 2027'!G154+'2nd FY 2026'!G154+'3rd FY 2026'!G155+'4th FY 2026'!G155</f>
        <v>543116.34</v>
      </c>
    </row>
    <row r="155" spans="1:7" x14ac:dyDescent="0.2">
      <c r="A155" s="27" t="s">
        <v>15</v>
      </c>
      <c r="B155" s="27">
        <f t="shared" ref="B155:G155" si="17">SUM(B151:B154)</f>
        <v>0</v>
      </c>
      <c r="C155" s="27">
        <f t="shared" si="17"/>
        <v>0</v>
      </c>
      <c r="D155" s="46">
        <f t="shared" si="17"/>
        <v>23680329.349999998</v>
      </c>
      <c r="E155" s="46">
        <f t="shared" si="17"/>
        <v>17764676</v>
      </c>
      <c r="F155" s="46">
        <f t="shared" si="17"/>
        <v>5915653.3499999987</v>
      </c>
      <c r="G155" s="46">
        <f t="shared" si="17"/>
        <v>1452466.37</v>
      </c>
    </row>
    <row r="156" spans="1:7" x14ac:dyDescent="0.2">
      <c r="A156" s="23"/>
      <c r="B156" s="23"/>
      <c r="C156" s="23"/>
      <c r="D156" s="48"/>
      <c r="E156" s="48"/>
      <c r="F156" s="48"/>
      <c r="G156" s="48"/>
    </row>
    <row r="157" spans="1:7" ht="13.5" thickBot="1" x14ac:dyDescent="0.25">
      <c r="A157" s="21" t="s">
        <v>37</v>
      </c>
      <c r="B157" s="21"/>
      <c r="C157" s="29"/>
      <c r="D157" s="48"/>
      <c r="E157" s="48"/>
      <c r="F157" s="48"/>
      <c r="G157" s="48"/>
    </row>
    <row r="158" spans="1:7" ht="13.5" thickTop="1" x14ac:dyDescent="0.2">
      <c r="A158" s="30" t="s">
        <v>1</v>
      </c>
      <c r="B158" s="31" t="s">
        <v>2</v>
      </c>
      <c r="C158" s="31" t="s">
        <v>2</v>
      </c>
      <c r="D158" s="49" t="s">
        <v>7</v>
      </c>
      <c r="E158" s="49" t="s">
        <v>7</v>
      </c>
      <c r="F158" s="49" t="s">
        <v>5</v>
      </c>
      <c r="G158" s="50" t="s">
        <v>10</v>
      </c>
    </row>
    <row r="159" spans="1:7" ht="13.5" thickBot="1" x14ac:dyDescent="0.25">
      <c r="A159" s="33" t="s">
        <v>0</v>
      </c>
      <c r="B159" s="34" t="s">
        <v>3</v>
      </c>
      <c r="C159" s="34" t="s">
        <v>4</v>
      </c>
      <c r="D159" s="51" t="s">
        <v>8</v>
      </c>
      <c r="E159" s="51" t="s">
        <v>9</v>
      </c>
      <c r="F159" s="51" t="s">
        <v>6</v>
      </c>
      <c r="G159" s="52" t="s">
        <v>11</v>
      </c>
    </row>
    <row r="160" spans="1:7" ht="13.5" thickTop="1" x14ac:dyDescent="0.2">
      <c r="A160" s="23" t="s">
        <v>12</v>
      </c>
      <c r="B160" s="11">
        <f>'4th FY 2026'!B161</f>
        <v>0</v>
      </c>
      <c r="C160" s="11">
        <f>'4th FY 2026'!C161</f>
        <v>0</v>
      </c>
      <c r="D160" s="45">
        <f>'1st FY 2027'!D160+'2nd FY 2026'!D160+'3rd FY 2026'!D161+'4th FY 2026'!D161</f>
        <v>1507694</v>
      </c>
      <c r="E160" s="45">
        <f>'1st FY 2027'!E160+'2nd FY 2026'!E160+'3rd FY 2026'!E161+'4th FY 2026'!E161</f>
        <v>1078169.75</v>
      </c>
      <c r="F160" s="45">
        <f>'1st FY 2027'!F160+'2nd FY 2026'!F160+'3rd FY 2026'!F161+'4th FY 2026'!F161</f>
        <v>429524.25</v>
      </c>
      <c r="G160" s="45">
        <f>'1st FY 2027'!G160+'2nd FY 2026'!G160+'3rd FY 2026'!G161+'4th FY 2026'!G161</f>
        <v>111676.31</v>
      </c>
    </row>
    <row r="161" spans="1:7" x14ac:dyDescent="0.2">
      <c r="A161" s="23" t="s">
        <v>13</v>
      </c>
      <c r="B161" s="11">
        <f>'4th FY 2026'!B162</f>
        <v>0</v>
      </c>
      <c r="C161" s="11">
        <f>'4th FY 2026'!C162</f>
        <v>0</v>
      </c>
      <c r="D161" s="45">
        <f>'1st FY 2027'!D161+'2nd FY 2026'!D161+'3rd FY 2026'!D162+'4th FY 2026'!D162</f>
        <v>1058999</v>
      </c>
      <c r="E161" s="45">
        <f>'1st FY 2027'!E161+'2nd FY 2026'!E161+'3rd FY 2026'!E162+'4th FY 2026'!E162</f>
        <v>753463</v>
      </c>
      <c r="F161" s="45">
        <f>'1st FY 2027'!F161+'2nd FY 2026'!F161+'3rd FY 2026'!F162+'4th FY 2026'!F162</f>
        <v>305536</v>
      </c>
      <c r="G161" s="45">
        <f>'1st FY 2027'!G161+'2nd FY 2026'!G161+'3rd FY 2026'!G162+'4th FY 2026'!G162</f>
        <v>79439.360000000001</v>
      </c>
    </row>
    <row r="162" spans="1:7" x14ac:dyDescent="0.2">
      <c r="A162" s="23" t="s">
        <v>17</v>
      </c>
      <c r="B162" s="11">
        <f>'4th FY 2026'!B163</f>
        <v>0</v>
      </c>
      <c r="C162" s="11">
        <f>'4th FY 2026'!C163</f>
        <v>0</v>
      </c>
      <c r="D162" s="45">
        <f>'1st FY 2027'!D162+'2nd FY 2026'!D162+'3rd FY 2026'!D163+'4th FY 2026'!D163</f>
        <v>6110874.5499999998</v>
      </c>
      <c r="E162" s="45">
        <f>'1st FY 2027'!E162+'2nd FY 2026'!E162+'3rd FY 2026'!E163+'4th FY 2026'!E163</f>
        <v>4750551.75</v>
      </c>
      <c r="F162" s="45">
        <f>'1st FY 2027'!F162+'2nd FY 2026'!F162+'3rd FY 2026'!F163+'4th FY 2026'!F163</f>
        <v>1360322.7999999998</v>
      </c>
      <c r="G162" s="45">
        <f>'1st FY 2027'!G162+'2nd FY 2026'!G162+'3rd FY 2026'!G163+'4th FY 2026'!G163</f>
        <v>244858.1</v>
      </c>
    </row>
    <row r="163" spans="1:7" x14ac:dyDescent="0.2">
      <c r="A163" s="23" t="s">
        <v>14</v>
      </c>
      <c r="B163" s="11">
        <f>'4th FY 2026'!B164</f>
        <v>0</v>
      </c>
      <c r="C163" s="11">
        <f>'4th FY 2026'!C164</f>
        <v>0</v>
      </c>
      <c r="D163" s="45">
        <f>'1st FY 2027'!D163+'2nd FY 2026'!D163+'3rd FY 2026'!D164+'4th FY 2026'!D164</f>
        <v>5209177.95</v>
      </c>
      <c r="E163" s="45">
        <f>'1st FY 2027'!E163+'2nd FY 2026'!E163+'3rd FY 2026'!E164+'4th FY 2026'!E164</f>
        <v>3922688.2</v>
      </c>
      <c r="F163" s="45">
        <f>'1st FY 2027'!F163+'2nd FY 2026'!F163+'3rd FY 2026'!F164+'4th FY 2026'!F164</f>
        <v>1286489.75</v>
      </c>
      <c r="G163" s="45">
        <f>'1st FY 2027'!G163+'2nd FY 2026'!G163+'3rd FY 2026'!G164+'4th FY 2026'!G164</f>
        <v>418109.17</v>
      </c>
    </row>
    <row r="164" spans="1:7" x14ac:dyDescent="0.2">
      <c r="A164" s="27" t="s">
        <v>15</v>
      </c>
      <c r="B164" s="27">
        <f t="shared" ref="B164:G164" si="18">SUM(B160:B163)</f>
        <v>0</v>
      </c>
      <c r="C164" s="27">
        <f t="shared" si="18"/>
        <v>0</v>
      </c>
      <c r="D164" s="46">
        <f t="shared" si="18"/>
        <v>13886745.5</v>
      </c>
      <c r="E164" s="46">
        <f t="shared" si="18"/>
        <v>10504872.699999999</v>
      </c>
      <c r="F164" s="46">
        <f t="shared" si="18"/>
        <v>3381872.8</v>
      </c>
      <c r="G164" s="46">
        <f t="shared" si="18"/>
        <v>854082.94</v>
      </c>
    </row>
    <row r="165" spans="1:7" x14ac:dyDescent="0.2">
      <c r="A165" s="29"/>
      <c r="B165" s="29"/>
      <c r="C165" s="29"/>
      <c r="D165" s="48"/>
      <c r="E165" s="48"/>
      <c r="F165" s="48"/>
      <c r="G165" s="48"/>
    </row>
    <row r="166" spans="1:7" ht="13.5" thickBot="1" x14ac:dyDescent="0.25">
      <c r="A166" s="21" t="s">
        <v>38</v>
      </c>
      <c r="B166" s="21"/>
      <c r="C166" s="29"/>
      <c r="D166" s="48"/>
      <c r="E166" s="48"/>
      <c r="F166" s="48"/>
      <c r="G166" s="48"/>
    </row>
    <row r="167" spans="1:7" ht="13.5" thickTop="1" x14ac:dyDescent="0.2">
      <c r="A167" s="30" t="s">
        <v>1</v>
      </c>
      <c r="B167" s="31" t="s">
        <v>2</v>
      </c>
      <c r="C167" s="31" t="s">
        <v>2</v>
      </c>
      <c r="D167" s="49" t="s">
        <v>7</v>
      </c>
      <c r="E167" s="49" t="s">
        <v>7</v>
      </c>
      <c r="F167" s="49" t="s">
        <v>5</v>
      </c>
      <c r="G167" s="50" t="s">
        <v>10</v>
      </c>
    </row>
    <row r="168" spans="1:7" ht="13.5" thickBot="1" x14ac:dyDescent="0.25">
      <c r="A168" s="33" t="s">
        <v>0</v>
      </c>
      <c r="B168" s="34" t="s">
        <v>3</v>
      </c>
      <c r="C168" s="34" t="s">
        <v>4</v>
      </c>
      <c r="D168" s="51" t="s">
        <v>8</v>
      </c>
      <c r="E168" s="51" t="s">
        <v>9</v>
      </c>
      <c r="F168" s="51" t="s">
        <v>6</v>
      </c>
      <c r="G168" s="52" t="s">
        <v>11</v>
      </c>
    </row>
    <row r="169" spans="1:7" ht="13.5" thickTop="1" x14ac:dyDescent="0.2">
      <c r="A169" s="23" t="s">
        <v>12</v>
      </c>
      <c r="B169" s="11">
        <f>'4th FY 2026'!B170</f>
        <v>0</v>
      </c>
      <c r="C169" s="11">
        <f>'4th FY 2026'!C170</f>
        <v>0</v>
      </c>
      <c r="D169" s="45">
        <f>'1st FY 2027'!D169+'2nd FY 2026'!D169+'3rd FY 2026'!D170+'4th FY 2026'!D170</f>
        <v>522659.75</v>
      </c>
      <c r="E169" s="45">
        <f>'1st FY 2027'!E169+'2nd FY 2026'!E169+'3rd FY 2026'!E170+'4th FY 2026'!E170</f>
        <v>407438.15</v>
      </c>
      <c r="F169" s="45">
        <f>'1st FY 2027'!F169+'2nd FY 2026'!F169+'3rd FY 2026'!F170+'4th FY 2026'!F170</f>
        <v>115221.59999999998</v>
      </c>
      <c r="G169" s="45">
        <f>'1st FY 2027'!G169+'2nd FY 2026'!G169+'3rd FY 2026'!G170+'4th FY 2026'!G170</f>
        <v>29957.62</v>
      </c>
    </row>
    <row r="170" spans="1:7" x14ac:dyDescent="0.2">
      <c r="A170" s="23" t="s">
        <v>14</v>
      </c>
      <c r="B170" s="11">
        <f>'4th FY 2026'!B171</f>
        <v>0</v>
      </c>
      <c r="C170" s="11">
        <f>'4th FY 2026'!C171</f>
        <v>0</v>
      </c>
      <c r="D170" s="45">
        <f>'1st FY 2027'!D170+'2nd FY 2026'!D170+'3rd FY 2026'!D171+'4th FY 2026'!D171</f>
        <v>40790511.700000003</v>
      </c>
      <c r="E170" s="45">
        <f>'1st FY 2027'!E170+'2nd FY 2026'!E170+'3rd FY 2026'!E171+'4th FY 2026'!E171</f>
        <v>31008251.399999999</v>
      </c>
      <c r="F170" s="45">
        <f>'1st FY 2027'!F170+'2nd FY 2026'!F170+'3rd FY 2026'!F171+'4th FY 2026'!F171</f>
        <v>9782260.3000000045</v>
      </c>
      <c r="G170" s="45">
        <f>'1st FY 2027'!G170+'2nd FY 2026'!G170+'3rd FY 2026'!G171+'4th FY 2026'!G171</f>
        <v>3179234.6</v>
      </c>
    </row>
    <row r="171" spans="1:7" x14ac:dyDescent="0.2">
      <c r="A171" s="27" t="s">
        <v>15</v>
      </c>
      <c r="B171" s="27">
        <f t="shared" ref="B171:G171" si="19">SUM(B169:B170)</f>
        <v>0</v>
      </c>
      <c r="C171" s="27">
        <f t="shared" si="19"/>
        <v>0</v>
      </c>
      <c r="D171" s="46">
        <f t="shared" si="19"/>
        <v>41313171.450000003</v>
      </c>
      <c r="E171" s="46">
        <f t="shared" si="19"/>
        <v>31415689.549999997</v>
      </c>
      <c r="F171" s="46">
        <f t="shared" si="19"/>
        <v>9897481.9000000041</v>
      </c>
      <c r="G171" s="46">
        <f t="shared" si="19"/>
        <v>3209192.22</v>
      </c>
    </row>
    <row r="172" spans="1:7" x14ac:dyDescent="0.2">
      <c r="A172" s="29"/>
      <c r="B172" s="29"/>
      <c r="C172" s="29"/>
      <c r="D172" s="48"/>
      <c r="E172" s="48"/>
      <c r="F172" s="48"/>
      <c r="G172" s="48"/>
    </row>
    <row r="173" spans="1:7" ht="13.5" thickBot="1" x14ac:dyDescent="0.25">
      <c r="A173" s="21" t="s">
        <v>39</v>
      </c>
      <c r="B173" s="21"/>
      <c r="C173" s="29"/>
      <c r="D173" s="48"/>
      <c r="E173" s="48"/>
      <c r="F173" s="48"/>
      <c r="G173" s="48"/>
    </row>
    <row r="174" spans="1:7" ht="13.5" thickTop="1" x14ac:dyDescent="0.2">
      <c r="A174" s="30" t="s">
        <v>1</v>
      </c>
      <c r="B174" s="31" t="s">
        <v>2</v>
      </c>
      <c r="C174" s="31" t="s">
        <v>2</v>
      </c>
      <c r="D174" s="49" t="s">
        <v>7</v>
      </c>
      <c r="E174" s="49" t="s">
        <v>7</v>
      </c>
      <c r="F174" s="49" t="s">
        <v>5</v>
      </c>
      <c r="G174" s="50" t="s">
        <v>10</v>
      </c>
    </row>
    <row r="175" spans="1:7" ht="13.5" thickBot="1" x14ac:dyDescent="0.25">
      <c r="A175" s="33" t="s">
        <v>0</v>
      </c>
      <c r="B175" s="34" t="s">
        <v>3</v>
      </c>
      <c r="C175" s="34" t="s">
        <v>4</v>
      </c>
      <c r="D175" s="51" t="s">
        <v>8</v>
      </c>
      <c r="E175" s="51" t="s">
        <v>9</v>
      </c>
      <c r="F175" s="51" t="s">
        <v>6</v>
      </c>
      <c r="G175" s="52" t="s">
        <v>11</v>
      </c>
    </row>
    <row r="176" spans="1:7" ht="13.5" thickTop="1" x14ac:dyDescent="0.2">
      <c r="A176" s="23" t="s">
        <v>12</v>
      </c>
      <c r="B176" s="11">
        <f>'4th FY 2026'!B177</f>
        <v>0</v>
      </c>
      <c r="C176" s="11">
        <f>'4th FY 2026'!C177</f>
        <v>0</v>
      </c>
      <c r="D176" s="45">
        <f>'1st FY 2027'!D176+'2nd FY 2026'!D176+'3rd FY 2026'!D177+'4th FY 2026'!D177</f>
        <v>681099.85</v>
      </c>
      <c r="E176" s="45">
        <f>'1st FY 2027'!E176+'2nd FY 2026'!E176+'3rd FY 2026'!E177+'4th FY 2026'!E177</f>
        <v>503070.85</v>
      </c>
      <c r="F176" s="45">
        <f>'1st FY 2027'!F176+'2nd FY 2026'!F176+'3rd FY 2026'!F177+'4th FY 2026'!F177</f>
        <v>178029</v>
      </c>
      <c r="G176" s="45">
        <f>'1st FY 2027'!G176+'2nd FY 2026'!G176+'3rd FY 2026'!G177+'4th FY 2026'!G177</f>
        <v>46287.54</v>
      </c>
    </row>
    <row r="177" spans="1:7" x14ac:dyDescent="0.2">
      <c r="A177" s="23" t="s">
        <v>13</v>
      </c>
      <c r="B177" s="11">
        <f>'4th FY 2026'!B178</f>
        <v>0</v>
      </c>
      <c r="C177" s="11">
        <f>'4th FY 2026'!C178</f>
        <v>0</v>
      </c>
      <c r="D177" s="45">
        <f>'1st FY 2027'!D177+'2nd FY 2026'!D177+'3rd FY 2026'!D178+'4th FY 2026'!D178</f>
        <v>292913</v>
      </c>
      <c r="E177" s="45">
        <f>'1st FY 2027'!E177+'2nd FY 2026'!E177+'3rd FY 2026'!E178+'4th FY 2026'!E178</f>
        <v>233339.3</v>
      </c>
      <c r="F177" s="45">
        <f>'1st FY 2027'!F177+'2nd FY 2026'!F177+'3rd FY 2026'!F178+'4th FY 2026'!F178</f>
        <v>59573.700000000012</v>
      </c>
      <c r="G177" s="45">
        <f>'1st FY 2027'!G177+'2nd FY 2026'!G177+'3rd FY 2026'!G178+'4th FY 2026'!G178</f>
        <v>15489.16</v>
      </c>
    </row>
    <row r="178" spans="1:7" x14ac:dyDescent="0.2">
      <c r="A178" s="23" t="s">
        <v>14</v>
      </c>
      <c r="B178" s="11">
        <f>'4th FY 2026'!B179</f>
        <v>0</v>
      </c>
      <c r="C178" s="11">
        <f>'4th FY 2026'!C179</f>
        <v>0</v>
      </c>
      <c r="D178" s="45">
        <f>'1st FY 2027'!D178+'2nd FY 2026'!D178+'3rd FY 2026'!D179+'4th FY 2026'!D179</f>
        <v>17644055.800000001</v>
      </c>
      <c r="E178" s="45">
        <f>'1st FY 2027'!E178+'2nd FY 2026'!E178+'3rd FY 2026'!E179+'4th FY 2026'!E179</f>
        <v>13366390.800000001</v>
      </c>
      <c r="F178" s="45">
        <f>'1st FY 2027'!F178+'2nd FY 2026'!F178+'3rd FY 2026'!F179+'4th FY 2026'!F179</f>
        <v>4277665</v>
      </c>
      <c r="G178" s="45">
        <f>'1st FY 2027'!G178+'2nd FY 2026'!G178+'3rd FY 2026'!G179+'4th FY 2026'!G179</f>
        <v>1390241.13</v>
      </c>
    </row>
    <row r="179" spans="1:7" x14ac:dyDescent="0.2">
      <c r="A179" s="27" t="s">
        <v>15</v>
      </c>
      <c r="B179" s="27">
        <f t="shared" ref="B179:G179" si="20">SUM(B176:B178)</f>
        <v>0</v>
      </c>
      <c r="C179" s="27">
        <f t="shared" si="20"/>
        <v>0</v>
      </c>
      <c r="D179" s="46">
        <f t="shared" si="20"/>
        <v>18618068.650000002</v>
      </c>
      <c r="E179" s="46">
        <f t="shared" si="20"/>
        <v>14102800.950000001</v>
      </c>
      <c r="F179" s="46">
        <f t="shared" si="20"/>
        <v>4515267.7</v>
      </c>
      <c r="G179" s="46">
        <f t="shared" si="20"/>
        <v>1452017.8299999998</v>
      </c>
    </row>
    <row r="180" spans="1:7" x14ac:dyDescent="0.2">
      <c r="A180" s="29"/>
      <c r="B180" s="29"/>
      <c r="C180" s="29"/>
      <c r="D180" s="48"/>
      <c r="E180" s="48"/>
      <c r="F180" s="48"/>
      <c r="G180" s="48"/>
    </row>
    <row r="181" spans="1:7" ht="13.5" thickBot="1" x14ac:dyDescent="0.25">
      <c r="A181" s="21" t="s">
        <v>40</v>
      </c>
      <c r="B181" s="21"/>
      <c r="C181" s="29"/>
      <c r="D181" s="48"/>
      <c r="E181" s="48"/>
      <c r="F181" s="48"/>
      <c r="G181" s="48"/>
    </row>
    <row r="182" spans="1:7" ht="13.5" thickTop="1" x14ac:dyDescent="0.2">
      <c r="A182" s="30" t="s">
        <v>1</v>
      </c>
      <c r="B182" s="31" t="s">
        <v>2</v>
      </c>
      <c r="C182" s="31" t="s">
        <v>2</v>
      </c>
      <c r="D182" s="49" t="s">
        <v>7</v>
      </c>
      <c r="E182" s="49" t="s">
        <v>7</v>
      </c>
      <c r="F182" s="49" t="s">
        <v>5</v>
      </c>
      <c r="G182" s="50" t="s">
        <v>10</v>
      </c>
    </row>
    <row r="183" spans="1:7" ht="13.5" thickBot="1" x14ac:dyDescent="0.25">
      <c r="A183" s="33" t="s">
        <v>0</v>
      </c>
      <c r="B183" s="34" t="s">
        <v>3</v>
      </c>
      <c r="C183" s="34" t="s">
        <v>4</v>
      </c>
      <c r="D183" s="51" t="s">
        <v>8</v>
      </c>
      <c r="E183" s="51" t="s">
        <v>9</v>
      </c>
      <c r="F183" s="51" t="s">
        <v>6</v>
      </c>
      <c r="G183" s="52" t="s">
        <v>11</v>
      </c>
    </row>
    <row r="184" spans="1:7" ht="13.5" thickTop="1" x14ac:dyDescent="0.2">
      <c r="A184" s="23" t="s">
        <v>12</v>
      </c>
      <c r="B184" s="11">
        <f>'4th FY 2026'!B185</f>
        <v>0</v>
      </c>
      <c r="C184" s="11">
        <f>'4th FY 2026'!C185</f>
        <v>0</v>
      </c>
      <c r="D184" s="45">
        <f>'1st FY 2027'!D184+'2nd FY 2026'!D184+'3rd FY 2026'!D185+'4th FY 2026'!D185</f>
        <v>2160017.4500000002</v>
      </c>
      <c r="E184" s="45">
        <f>'1st FY 2027'!E184+'2nd FY 2026'!E184+'3rd FY 2026'!E185+'4th FY 2026'!E185</f>
        <v>1613673.75</v>
      </c>
      <c r="F184" s="45">
        <f>'1st FY 2027'!F184+'2nd FY 2026'!F184+'3rd FY 2026'!F185+'4th FY 2026'!F185</f>
        <v>546343.70000000019</v>
      </c>
      <c r="G184" s="45">
        <f>'1st FY 2027'!G184+'2nd FY 2026'!G184+'3rd FY 2026'!G185+'4th FY 2026'!G185</f>
        <v>142049.35999999999</v>
      </c>
    </row>
    <row r="185" spans="1:7" x14ac:dyDescent="0.2">
      <c r="A185" s="23" t="s">
        <v>13</v>
      </c>
      <c r="B185" s="11">
        <f>'4th FY 2026'!B186</f>
        <v>0</v>
      </c>
      <c r="C185" s="11">
        <f>'4th FY 2026'!C186</f>
        <v>0</v>
      </c>
      <c r="D185" s="45">
        <f>'1st FY 2027'!D185+'2nd FY 2026'!D185+'3rd FY 2026'!D186+'4th FY 2026'!D186</f>
        <v>346571</v>
      </c>
      <c r="E185" s="45">
        <f>'1st FY 2027'!E185+'2nd FY 2026'!E185+'3rd FY 2026'!E186+'4th FY 2026'!E186</f>
        <v>227247.55</v>
      </c>
      <c r="F185" s="45">
        <f>'1st FY 2027'!F185+'2nd FY 2026'!F185+'3rd FY 2026'!F186+'4th FY 2026'!F186</f>
        <v>119323.45000000001</v>
      </c>
      <c r="G185" s="45">
        <f>'1st FY 2027'!G185+'2nd FY 2026'!G185+'3rd FY 2026'!G186+'4th FY 2026'!G186</f>
        <v>31024.1</v>
      </c>
    </row>
    <row r="186" spans="1:7" x14ac:dyDescent="0.2">
      <c r="A186" s="23" t="s">
        <v>17</v>
      </c>
      <c r="B186" s="11">
        <f>'4th FY 2026'!B187</f>
        <v>0</v>
      </c>
      <c r="C186" s="11">
        <f>'4th FY 2026'!C187</f>
        <v>0</v>
      </c>
      <c r="D186" s="45">
        <f>'1st FY 2027'!D186+'2nd FY 2026'!D186+'3rd FY 2026'!D187+'4th FY 2026'!D187</f>
        <v>4172093.2</v>
      </c>
      <c r="E186" s="45">
        <f>'1st FY 2027'!E186+'2nd FY 2026'!E186+'3rd FY 2026'!E187+'4th FY 2026'!E187</f>
        <v>3241262.3</v>
      </c>
      <c r="F186" s="45">
        <f>'1st FY 2027'!F186+'2nd FY 2026'!F186+'3rd FY 2026'!F187+'4th FY 2026'!F187</f>
        <v>930830.90000000037</v>
      </c>
      <c r="G186" s="45">
        <f>'1st FY 2027'!G186+'2nd FY 2026'!G186+'3rd FY 2026'!G187+'4th FY 2026'!G187</f>
        <v>167549.56</v>
      </c>
    </row>
    <row r="187" spans="1:7" x14ac:dyDescent="0.2">
      <c r="A187" s="23" t="s">
        <v>14</v>
      </c>
      <c r="B187" s="11">
        <f>'4th FY 2026'!B188</f>
        <v>0</v>
      </c>
      <c r="C187" s="11">
        <f>'4th FY 2026'!C188</f>
        <v>0</v>
      </c>
      <c r="D187" s="45">
        <f>'1st FY 2027'!D187+'2nd FY 2026'!D187+'3rd FY 2026'!D188+'4th FY 2026'!D188</f>
        <v>15000505.35</v>
      </c>
      <c r="E187" s="45">
        <f>'1st FY 2027'!E187+'2nd FY 2026'!E187+'3rd FY 2026'!E188+'4th FY 2026'!E188</f>
        <v>11251035.949999999</v>
      </c>
      <c r="F187" s="45">
        <f>'1st FY 2027'!F187+'2nd FY 2026'!F187+'3rd FY 2026'!F188+'4th FY 2026'!F188</f>
        <v>3749469.4000000004</v>
      </c>
      <c r="G187" s="45">
        <f>'1st FY 2027'!G187+'2nd FY 2026'!G187+'3rd FY 2026'!G188+'4th FY 2026'!G188</f>
        <v>1218577.56</v>
      </c>
    </row>
    <row r="188" spans="1:7" x14ac:dyDescent="0.2">
      <c r="A188" s="27" t="s">
        <v>15</v>
      </c>
      <c r="B188" s="27">
        <f t="shared" ref="B188:G188" si="21">SUM(B184:B187)</f>
        <v>0</v>
      </c>
      <c r="C188" s="27">
        <f t="shared" si="21"/>
        <v>0</v>
      </c>
      <c r="D188" s="46">
        <f t="shared" si="21"/>
        <v>21679187</v>
      </c>
      <c r="E188" s="46">
        <f t="shared" si="21"/>
        <v>16333219.549999999</v>
      </c>
      <c r="F188" s="46">
        <f t="shared" si="21"/>
        <v>5345967.4500000011</v>
      </c>
      <c r="G188" s="46">
        <f t="shared" si="21"/>
        <v>1559200.58</v>
      </c>
    </row>
    <row r="189" spans="1:7" x14ac:dyDescent="0.2">
      <c r="A189" s="29"/>
      <c r="B189" s="29"/>
      <c r="C189" s="29"/>
      <c r="D189" s="48"/>
      <c r="E189" s="48"/>
      <c r="F189" s="48"/>
      <c r="G189" s="48"/>
    </row>
    <row r="190" spans="1:7" ht="13.5" thickBot="1" x14ac:dyDescent="0.25">
      <c r="A190" s="21" t="s">
        <v>41</v>
      </c>
      <c r="B190" s="21"/>
      <c r="C190" s="29"/>
      <c r="D190" s="48"/>
      <c r="E190" s="48"/>
      <c r="F190" s="48"/>
      <c r="G190" s="48"/>
    </row>
    <row r="191" spans="1:7" ht="13.5" thickTop="1" x14ac:dyDescent="0.2">
      <c r="A191" s="30"/>
      <c r="B191" s="31" t="s">
        <v>2</v>
      </c>
      <c r="C191" s="31" t="s">
        <v>2</v>
      </c>
      <c r="D191" s="49" t="s">
        <v>7</v>
      </c>
      <c r="E191" s="49" t="s">
        <v>7</v>
      </c>
      <c r="F191" s="49" t="s">
        <v>5</v>
      </c>
      <c r="G191" s="50" t="s">
        <v>10</v>
      </c>
    </row>
    <row r="192" spans="1:7" ht="13.5" thickBot="1" x14ac:dyDescent="0.25">
      <c r="A192" s="33" t="s">
        <v>0</v>
      </c>
      <c r="B192" s="34" t="s">
        <v>3</v>
      </c>
      <c r="C192" s="34" t="s">
        <v>4</v>
      </c>
      <c r="D192" s="51" t="s">
        <v>8</v>
      </c>
      <c r="E192" s="51" t="s">
        <v>9</v>
      </c>
      <c r="F192" s="51" t="s">
        <v>6</v>
      </c>
      <c r="G192" s="52" t="s">
        <v>11</v>
      </c>
    </row>
    <row r="193" spans="1:7" ht="13.5" thickTop="1" x14ac:dyDescent="0.2">
      <c r="A193" s="23" t="s">
        <v>12</v>
      </c>
      <c r="B193" s="11">
        <f>'4th FY 2026'!B194</f>
        <v>0</v>
      </c>
      <c r="C193" s="11">
        <f>'4th FY 2026'!C194</f>
        <v>0</v>
      </c>
      <c r="D193" s="45">
        <f>'1st FY 2027'!D193+'2nd FY 2026'!D193+'3rd FY 2026'!D194+'4th FY 2026'!D194</f>
        <v>3488995.7</v>
      </c>
      <c r="E193" s="45">
        <f>'1st FY 2027'!E193+'2nd FY 2026'!E193+'3rd FY 2026'!E194+'4th FY 2026'!E194</f>
        <v>2575306.75</v>
      </c>
      <c r="F193" s="45">
        <f>'1st FY 2027'!F193+'2nd FY 2026'!F193+'3rd FY 2026'!F194+'4th FY 2026'!F194</f>
        <v>913688.95000000019</v>
      </c>
      <c r="G193" s="45">
        <f>'1st FY 2027'!G193+'2nd FY 2026'!G193+'3rd FY 2026'!G194+'4th FY 2026'!G194</f>
        <v>237559.13</v>
      </c>
    </row>
    <row r="194" spans="1:7" x14ac:dyDescent="0.2">
      <c r="A194" s="23" t="s">
        <v>13</v>
      </c>
      <c r="B194" s="11">
        <f>'4th FY 2026'!B195</f>
        <v>0</v>
      </c>
      <c r="C194" s="11">
        <f>'4th FY 2026'!C195</f>
        <v>0</v>
      </c>
      <c r="D194" s="45">
        <f>'1st FY 2027'!D194+'2nd FY 2026'!D194+'3rd FY 2026'!D195+'4th FY 2026'!D195</f>
        <v>1603497.75</v>
      </c>
      <c r="E194" s="45">
        <f>'1st FY 2027'!E194+'2nd FY 2026'!E194+'3rd FY 2026'!E195+'4th FY 2026'!E195</f>
        <v>1199852.2</v>
      </c>
      <c r="F194" s="45">
        <f>'1st FY 2027'!F194+'2nd FY 2026'!F194+'3rd FY 2026'!F195+'4th FY 2026'!F195</f>
        <v>403645.55000000005</v>
      </c>
      <c r="G194" s="45">
        <f>'1st FY 2027'!G194+'2nd FY 2026'!G194+'3rd FY 2026'!G195+'4th FY 2026'!G195</f>
        <v>104947.84</v>
      </c>
    </row>
    <row r="195" spans="1:7" x14ac:dyDescent="0.2">
      <c r="A195" s="23" t="s">
        <v>17</v>
      </c>
      <c r="B195" s="11">
        <f>'4th FY 2026'!B196</f>
        <v>0</v>
      </c>
      <c r="C195" s="11">
        <f>'4th FY 2026'!C196</f>
        <v>0</v>
      </c>
      <c r="D195" s="45">
        <v>0</v>
      </c>
      <c r="E195" s="45">
        <v>0</v>
      </c>
      <c r="F195" s="45">
        <v>0</v>
      </c>
      <c r="G195" s="45">
        <v>0</v>
      </c>
    </row>
    <row r="196" spans="1:7" x14ac:dyDescent="0.2">
      <c r="A196" s="23" t="s">
        <v>14</v>
      </c>
      <c r="B196" s="11">
        <f>'4th FY 2026'!B197</f>
        <v>0</v>
      </c>
      <c r="C196" s="11">
        <f>'4th FY 2026'!C197</f>
        <v>0</v>
      </c>
      <c r="D196" s="45">
        <f>'1st FY 2027'!D195+'2nd FY 2026'!D195+'3rd FY 2026'!D197+'4th FY 2026'!D197</f>
        <v>26347722.649999999</v>
      </c>
      <c r="E196" s="45">
        <f>'1st FY 2027'!E195+'2nd FY 2026'!E195+'3rd FY 2026'!E197+'4th FY 2026'!E197</f>
        <v>19504295.100000001</v>
      </c>
      <c r="F196" s="45">
        <f>'1st FY 2027'!F195+'2nd FY 2026'!F195+'3rd FY 2026'!F197+'4th FY 2026'!F197</f>
        <v>6843427.549999997</v>
      </c>
      <c r="G196" s="45">
        <f>'1st FY 2027'!G195+'2nd FY 2026'!G195+'3rd FY 2026'!G197+'4th FY 2026'!G197</f>
        <v>2224113.9500000002</v>
      </c>
    </row>
    <row r="197" spans="1:7" x14ac:dyDescent="0.2">
      <c r="A197" s="27" t="s">
        <v>15</v>
      </c>
      <c r="B197" s="27">
        <f t="shared" ref="B197:G197" si="22">SUM(B193:B196)</f>
        <v>0</v>
      </c>
      <c r="C197" s="27">
        <f t="shared" si="22"/>
        <v>0</v>
      </c>
      <c r="D197" s="46">
        <f t="shared" si="22"/>
        <v>31440216.099999998</v>
      </c>
      <c r="E197" s="46">
        <f t="shared" si="22"/>
        <v>23279454.050000001</v>
      </c>
      <c r="F197" s="46">
        <f t="shared" si="22"/>
        <v>8160762.049999997</v>
      </c>
      <c r="G197" s="46">
        <f t="shared" si="22"/>
        <v>2566620.92</v>
      </c>
    </row>
    <row r="198" spans="1:7" x14ac:dyDescent="0.2">
      <c r="A198" s="29"/>
      <c r="B198" s="29"/>
      <c r="C198" s="29"/>
      <c r="D198" s="48"/>
      <c r="E198" s="48"/>
      <c r="F198" s="48"/>
      <c r="G198" s="48"/>
    </row>
    <row r="199" spans="1:7" ht="13.5" thickBot="1" x14ac:dyDescent="0.25">
      <c r="A199" s="21" t="s">
        <v>42</v>
      </c>
      <c r="B199" s="21"/>
      <c r="C199" s="29"/>
      <c r="D199" s="48"/>
      <c r="E199" s="48"/>
      <c r="F199" s="48"/>
      <c r="G199" s="48"/>
    </row>
    <row r="200" spans="1:7" ht="13.5" thickTop="1" x14ac:dyDescent="0.2">
      <c r="A200" s="30" t="s">
        <v>1</v>
      </c>
      <c r="B200" s="31" t="s">
        <v>2</v>
      </c>
      <c r="C200" s="31" t="s">
        <v>2</v>
      </c>
      <c r="D200" s="49" t="s">
        <v>7</v>
      </c>
      <c r="E200" s="49" t="s">
        <v>7</v>
      </c>
      <c r="F200" s="49" t="s">
        <v>5</v>
      </c>
      <c r="G200" s="50" t="s">
        <v>10</v>
      </c>
    </row>
    <row r="201" spans="1:7" ht="13.5" thickBot="1" x14ac:dyDescent="0.25">
      <c r="A201" s="33" t="s">
        <v>0</v>
      </c>
      <c r="B201" s="34" t="s">
        <v>3</v>
      </c>
      <c r="C201" s="34" t="s">
        <v>4</v>
      </c>
      <c r="D201" s="51" t="s">
        <v>8</v>
      </c>
      <c r="E201" s="51" t="s">
        <v>9</v>
      </c>
      <c r="F201" s="51" t="s">
        <v>6</v>
      </c>
      <c r="G201" s="52" t="s">
        <v>11</v>
      </c>
    </row>
    <row r="202" spans="1:7" ht="13.5" thickTop="1" x14ac:dyDescent="0.2">
      <c r="A202" s="23" t="s">
        <v>12</v>
      </c>
      <c r="B202" s="11">
        <f>'4th FY 2026'!B203</f>
        <v>0</v>
      </c>
      <c r="C202" s="11">
        <f>'4th FY 2026'!C203</f>
        <v>0</v>
      </c>
      <c r="D202" s="45">
        <f>'1st FY 2027'!D201+'2nd FY 2026'!D201+'3rd FY 2026'!D203+'4th FY 2026'!D203</f>
        <v>4665972.9000000004</v>
      </c>
      <c r="E202" s="45">
        <f>'1st FY 2027'!E201+'2nd FY 2026'!E201+'3rd FY 2026'!E203+'4th FY 2026'!E203</f>
        <v>3439664.35</v>
      </c>
      <c r="F202" s="45">
        <f>'1st FY 2027'!F201+'2nd FY 2026'!F201+'3rd FY 2026'!F203+'4th FY 2026'!F203</f>
        <v>1226308.5500000003</v>
      </c>
      <c r="G202" s="45">
        <f>'1st FY 2027'!G201+'2nd FY 2026'!G201+'3rd FY 2026'!G203+'4th FY 2026'!G203</f>
        <v>318840.21999999997</v>
      </c>
    </row>
    <row r="203" spans="1:7" x14ac:dyDescent="0.2">
      <c r="A203" s="23" t="s">
        <v>13</v>
      </c>
      <c r="B203" s="11">
        <f>'4th FY 2026'!B204</f>
        <v>0</v>
      </c>
      <c r="C203" s="11">
        <f>'4th FY 2026'!C204</f>
        <v>0</v>
      </c>
      <c r="D203" s="45">
        <f>'1st FY 2027'!D202+'2nd FY 2026'!D202+'3rd FY 2026'!D204+'4th FY 2026'!D204</f>
        <v>1206131.3</v>
      </c>
      <c r="E203" s="45">
        <f>'1st FY 2027'!E202+'2nd FY 2026'!E202+'3rd FY 2026'!E204+'4th FY 2026'!E204</f>
        <v>872914.85</v>
      </c>
      <c r="F203" s="45">
        <f>'1st FY 2027'!F202+'2nd FY 2026'!F202+'3rd FY 2026'!F204+'4th FY 2026'!F204</f>
        <v>333216.45000000007</v>
      </c>
      <c r="G203" s="45">
        <f>'1st FY 2027'!G202+'2nd FY 2026'!G202+'3rd FY 2026'!G204+'4th FY 2026'!G204</f>
        <v>86636.28</v>
      </c>
    </row>
    <row r="204" spans="1:7" x14ac:dyDescent="0.2">
      <c r="A204" s="23" t="s">
        <v>16</v>
      </c>
      <c r="B204" s="11">
        <f>'4th FY 2026'!B205</f>
        <v>0</v>
      </c>
      <c r="C204" s="11">
        <f>'4th FY 2026'!C205</f>
        <v>0</v>
      </c>
      <c r="D204" s="45">
        <v>0</v>
      </c>
      <c r="E204" s="45">
        <v>0</v>
      </c>
      <c r="F204" s="45">
        <v>0</v>
      </c>
      <c r="G204" s="45">
        <v>0</v>
      </c>
    </row>
    <row r="205" spans="1:7" x14ac:dyDescent="0.2">
      <c r="A205" s="23" t="s">
        <v>17</v>
      </c>
      <c r="B205" s="11">
        <f>'4th FY 2026'!B206</f>
        <v>0</v>
      </c>
      <c r="C205" s="11">
        <f>'4th FY 2026'!C206</f>
        <v>0</v>
      </c>
      <c r="D205" s="45">
        <f>'1st FY 2027'!D203+'2nd FY 2026'!D203+'3rd FY 2026'!D206+'4th FY 2026'!D206</f>
        <v>2157303</v>
      </c>
      <c r="E205" s="45">
        <f>'1st FY 2027'!E203+'2nd FY 2026'!E203+'3rd FY 2026'!E206+'4th FY 2026'!E206</f>
        <v>1663245.45</v>
      </c>
      <c r="F205" s="45">
        <f>'1st FY 2027'!F203+'2nd FY 2026'!F203+'3rd FY 2026'!F206+'4th FY 2026'!F206</f>
        <v>494057.55000000005</v>
      </c>
      <c r="G205" s="45">
        <f>'1st FY 2027'!G203+'2nd FY 2026'!G203+'3rd FY 2026'!G206+'4th FY 2026'!G206</f>
        <v>88930.36</v>
      </c>
    </row>
    <row r="206" spans="1:7" x14ac:dyDescent="0.2">
      <c r="A206" s="23" t="s">
        <v>14</v>
      </c>
      <c r="B206" s="11">
        <f>'4th FY 2026'!B207</f>
        <v>0</v>
      </c>
      <c r="C206" s="11">
        <f>'4th FY 2026'!C207</f>
        <v>0</v>
      </c>
      <c r="D206" s="45">
        <f>'1st FY 2027'!D204+'2nd FY 2026'!D204+'3rd FY 2026'!D207+'4th FY 2026'!D207</f>
        <v>67930414.049999997</v>
      </c>
      <c r="E206" s="45">
        <f>'1st FY 2027'!E204+'2nd FY 2026'!E204+'3rd FY 2026'!E207+'4th FY 2026'!E207</f>
        <v>51445302.049999997</v>
      </c>
      <c r="F206" s="45">
        <f>'1st FY 2027'!F204+'2nd FY 2026'!F204+'3rd FY 2026'!F207+'4th FY 2026'!F207</f>
        <v>16485112</v>
      </c>
      <c r="G206" s="45">
        <f>'1st FY 2027'!G204+'2nd FY 2026'!G204+'3rd FY 2026'!G207+'4th FY 2026'!G207</f>
        <v>5357661.4000000004</v>
      </c>
    </row>
    <row r="207" spans="1:7" x14ac:dyDescent="0.2">
      <c r="A207" s="27" t="s">
        <v>15</v>
      </c>
      <c r="B207" s="27">
        <f t="shared" ref="B207:G207" si="23">SUM(B202:B206)</f>
        <v>0</v>
      </c>
      <c r="C207" s="27">
        <f t="shared" si="23"/>
        <v>0</v>
      </c>
      <c r="D207" s="46">
        <f t="shared" si="23"/>
        <v>75959821.25</v>
      </c>
      <c r="E207" s="46">
        <f t="shared" si="23"/>
        <v>57421126.699999996</v>
      </c>
      <c r="F207" s="46">
        <f t="shared" si="23"/>
        <v>18538694.550000001</v>
      </c>
      <c r="G207" s="46">
        <f t="shared" si="23"/>
        <v>5852068.2600000007</v>
      </c>
    </row>
    <row r="208" spans="1:7" x14ac:dyDescent="0.2">
      <c r="A208" s="29"/>
      <c r="B208" s="29"/>
      <c r="C208" s="29"/>
      <c r="D208" s="48"/>
      <c r="E208" s="48"/>
      <c r="F208" s="48"/>
      <c r="G208" s="48"/>
    </row>
    <row r="209" spans="1:7" ht="13.5" thickBot="1" x14ac:dyDescent="0.25">
      <c r="A209" s="21" t="s">
        <v>43</v>
      </c>
      <c r="B209" s="21"/>
      <c r="C209" s="29"/>
      <c r="D209" s="48"/>
      <c r="E209" s="48"/>
      <c r="F209" s="48"/>
      <c r="G209" s="48"/>
    </row>
    <row r="210" spans="1:7" ht="13.5" thickTop="1" x14ac:dyDescent="0.2">
      <c r="A210" s="30" t="s">
        <v>1</v>
      </c>
      <c r="B210" s="31" t="s">
        <v>2</v>
      </c>
      <c r="C210" s="31" t="s">
        <v>2</v>
      </c>
      <c r="D210" s="49" t="s">
        <v>7</v>
      </c>
      <c r="E210" s="49" t="s">
        <v>7</v>
      </c>
      <c r="F210" s="49" t="s">
        <v>5</v>
      </c>
      <c r="G210" s="50" t="s">
        <v>10</v>
      </c>
    </row>
    <row r="211" spans="1:7" ht="13.5" thickBot="1" x14ac:dyDescent="0.25">
      <c r="A211" s="33" t="s">
        <v>0</v>
      </c>
      <c r="B211" s="34" t="s">
        <v>3</v>
      </c>
      <c r="C211" s="34" t="s">
        <v>4</v>
      </c>
      <c r="D211" s="51" t="s">
        <v>8</v>
      </c>
      <c r="E211" s="51" t="s">
        <v>9</v>
      </c>
      <c r="F211" s="51" t="s">
        <v>6</v>
      </c>
      <c r="G211" s="52" t="s">
        <v>11</v>
      </c>
    </row>
    <row r="212" spans="1:7" ht="13.5" thickTop="1" x14ac:dyDescent="0.2">
      <c r="A212" s="23" t="s">
        <v>12</v>
      </c>
      <c r="B212" s="11">
        <f>'4th FY 2026'!B213</f>
        <v>0</v>
      </c>
      <c r="C212" s="11">
        <f>'4th FY 2026'!C213</f>
        <v>0</v>
      </c>
      <c r="D212" s="45">
        <f>'1st FY 2027'!D210+'2nd FY 2026'!D210+'3rd FY 2026'!D213+'4th FY 2026'!D213</f>
        <v>3462504</v>
      </c>
      <c r="E212" s="45">
        <f>'1st FY 2027'!E210+'2nd FY 2026'!E210+'3rd FY 2026'!E213+'4th FY 2026'!E213</f>
        <v>2527144.75</v>
      </c>
      <c r="F212" s="45">
        <f>'1st FY 2027'!F210+'2nd FY 2026'!F210+'3rd FY 2026'!F213+'4th FY 2026'!F213</f>
        <v>935359.25</v>
      </c>
      <c r="G212" s="45">
        <f>'1st FY 2027'!G210+'2nd FY 2026'!G210+'3rd FY 2026'!G213+'4th FY 2026'!G213</f>
        <v>243193.41</v>
      </c>
    </row>
    <row r="213" spans="1:7" x14ac:dyDescent="0.2">
      <c r="A213" s="23" t="s">
        <v>13</v>
      </c>
      <c r="B213" s="11">
        <f>'4th FY 2026'!B214</f>
        <v>0</v>
      </c>
      <c r="C213" s="11">
        <f>'4th FY 2026'!C214</f>
        <v>0</v>
      </c>
      <c r="D213" s="45">
        <f>'1st FY 2027'!D211+'2nd FY 2026'!D211+'3rd FY 2026'!D214+'4th FY 2026'!D214</f>
        <v>164169</v>
      </c>
      <c r="E213" s="45">
        <f>'1st FY 2027'!E211+'2nd FY 2026'!E211+'3rd FY 2026'!E214+'4th FY 2026'!E214</f>
        <v>108985.85</v>
      </c>
      <c r="F213" s="45">
        <f>'1st FY 2027'!F211+'2nd FY 2026'!F211+'3rd FY 2026'!F214+'4th FY 2026'!F214</f>
        <v>55183.149999999994</v>
      </c>
      <c r="G213" s="45">
        <f>'1st FY 2027'!G211+'2nd FY 2026'!G211+'3rd FY 2026'!G214+'4th FY 2026'!G214</f>
        <v>14347.62</v>
      </c>
    </row>
    <row r="214" spans="1:7" x14ac:dyDescent="0.2">
      <c r="A214" s="23" t="s">
        <v>16</v>
      </c>
      <c r="B214" s="11">
        <f>'4th FY 2026'!B215</f>
        <v>0</v>
      </c>
      <c r="C214" s="11">
        <f>'4th FY 2026'!C215</f>
        <v>0</v>
      </c>
      <c r="D214" s="45">
        <f>'1st FY 2027'!D212+'2nd FY 2026'!D212+'3rd FY 2026'!D215+'4th FY 2026'!D215</f>
        <v>5199</v>
      </c>
      <c r="E214" s="45">
        <f>'1st FY 2027'!E212+'2nd FY 2026'!E212+'3rd FY 2026'!E215+'4th FY 2026'!E215</f>
        <v>3156.45</v>
      </c>
      <c r="F214" s="45">
        <f>'1st FY 2027'!F212+'2nd FY 2026'!F212+'3rd FY 2026'!F215+'4th FY 2026'!F215</f>
        <v>2042.5500000000002</v>
      </c>
      <c r="G214" s="45">
        <f>'1st FY 2027'!G212+'2nd FY 2026'!G212+'3rd FY 2026'!G215+'4th FY 2026'!G215</f>
        <v>531.05999999999995</v>
      </c>
    </row>
    <row r="215" spans="1:7" x14ac:dyDescent="0.2">
      <c r="A215" s="23" t="s">
        <v>14</v>
      </c>
      <c r="B215" s="11">
        <f>'4th FY 2026'!B216</f>
        <v>0</v>
      </c>
      <c r="C215" s="11">
        <f>'4th FY 2026'!C216</f>
        <v>0</v>
      </c>
      <c r="D215" s="45">
        <f>'1st FY 2027'!D213+'2nd FY 2026'!D213+'3rd FY 2026'!D216+'4th FY 2026'!D216</f>
        <v>11787883.4</v>
      </c>
      <c r="E215" s="45">
        <f>'1st FY 2027'!E213+'2nd FY 2026'!E213+'3rd FY 2026'!E216+'4th FY 2026'!E216</f>
        <v>8911505.25</v>
      </c>
      <c r="F215" s="45">
        <f>'1st FY 2027'!F213+'2nd FY 2026'!F213+'3rd FY 2026'!F216+'4th FY 2026'!F216</f>
        <v>2876378.1500000004</v>
      </c>
      <c r="G215" s="45">
        <f>'1st FY 2027'!G213+'2nd FY 2026'!G213+'3rd FY 2026'!G216+'4th FY 2026'!G216</f>
        <v>934822.9</v>
      </c>
    </row>
    <row r="216" spans="1:7" x14ac:dyDescent="0.2">
      <c r="A216" s="27" t="s">
        <v>15</v>
      </c>
      <c r="B216" s="27">
        <f t="shared" ref="B216:G216" si="24">SUM(B212:B215)</f>
        <v>0</v>
      </c>
      <c r="C216" s="27">
        <f t="shared" si="24"/>
        <v>0</v>
      </c>
      <c r="D216" s="46">
        <f t="shared" si="24"/>
        <v>15419755.4</v>
      </c>
      <c r="E216" s="46">
        <f t="shared" si="24"/>
        <v>11550792.300000001</v>
      </c>
      <c r="F216" s="46">
        <f t="shared" si="24"/>
        <v>3868963.1000000006</v>
      </c>
      <c r="G216" s="46">
        <f t="shared" si="24"/>
        <v>1192894.99</v>
      </c>
    </row>
    <row r="217" spans="1:7" x14ac:dyDescent="0.2">
      <c r="A217" s="29"/>
      <c r="B217" s="29"/>
      <c r="C217" s="29"/>
      <c r="D217" s="48"/>
      <c r="E217" s="48"/>
      <c r="F217" s="48"/>
      <c r="G217" s="48"/>
    </row>
    <row r="218" spans="1:7" ht="13.5" thickBot="1" x14ac:dyDescent="0.25">
      <c r="A218" s="21" t="s">
        <v>44</v>
      </c>
      <c r="B218" s="21"/>
      <c r="C218" s="29"/>
      <c r="D218" s="48"/>
      <c r="E218" s="48"/>
      <c r="F218" s="48"/>
      <c r="G218" s="48"/>
    </row>
    <row r="219" spans="1:7" ht="13.5" thickTop="1" x14ac:dyDescent="0.2">
      <c r="A219" s="30" t="s">
        <v>1</v>
      </c>
      <c r="B219" s="31" t="s">
        <v>2</v>
      </c>
      <c r="C219" s="31" t="s">
        <v>2</v>
      </c>
      <c r="D219" s="49" t="s">
        <v>7</v>
      </c>
      <c r="E219" s="49" t="s">
        <v>7</v>
      </c>
      <c r="F219" s="49" t="s">
        <v>5</v>
      </c>
      <c r="G219" s="50" t="s">
        <v>10</v>
      </c>
    </row>
    <row r="220" spans="1:7" ht="13.5" thickBot="1" x14ac:dyDescent="0.25">
      <c r="A220" s="33" t="s">
        <v>0</v>
      </c>
      <c r="B220" s="34" t="s">
        <v>3</v>
      </c>
      <c r="C220" s="34" t="s">
        <v>4</v>
      </c>
      <c r="D220" s="51" t="s">
        <v>8</v>
      </c>
      <c r="E220" s="51" t="s">
        <v>9</v>
      </c>
      <c r="F220" s="51" t="s">
        <v>6</v>
      </c>
      <c r="G220" s="52" t="s">
        <v>11</v>
      </c>
    </row>
    <row r="221" spans="1:7" ht="13.5" thickTop="1" x14ac:dyDescent="0.2">
      <c r="A221" s="23" t="s">
        <v>12</v>
      </c>
      <c r="B221" s="11">
        <f>'4th FY 2026'!B222</f>
        <v>0</v>
      </c>
      <c r="C221" s="11">
        <f>'4th FY 2026'!C222</f>
        <v>0</v>
      </c>
      <c r="D221" s="45">
        <f>'1st FY 2027'!D219+'2nd FY 2026'!D219+'3rd FY 2026'!D222+'4th FY 2026'!D222</f>
        <v>438696</v>
      </c>
      <c r="E221" s="45">
        <f>'1st FY 2027'!E219+'2nd FY 2026'!E219+'3rd FY 2026'!E222+'4th FY 2026'!E222</f>
        <v>325746.59999999998</v>
      </c>
      <c r="F221" s="45">
        <f>'1st FY 2027'!F219+'2nd FY 2026'!F219+'3rd FY 2026'!F222+'4th FY 2026'!F222</f>
        <v>112949.40000000002</v>
      </c>
      <c r="G221" s="45">
        <f>'1st FY 2027'!G219+'2nd FY 2026'!G219+'3rd FY 2026'!G222+'4th FY 2026'!G222</f>
        <v>29366.84</v>
      </c>
    </row>
    <row r="222" spans="1:7" x14ac:dyDescent="0.2">
      <c r="A222" s="23" t="s">
        <v>13</v>
      </c>
      <c r="B222" s="11">
        <f>'4th FY 2026'!B223</f>
        <v>0</v>
      </c>
      <c r="C222" s="11">
        <f>'4th FY 2026'!C223</f>
        <v>0</v>
      </c>
      <c r="D222" s="45">
        <f>'1st FY 2027'!D220+'2nd FY 2026'!D220+'3rd FY 2026'!D223+'4th FY 2026'!D223</f>
        <v>441513.5</v>
      </c>
      <c r="E222" s="45">
        <f>'1st FY 2027'!E220+'2nd FY 2026'!E220+'3rd FY 2026'!E223+'4th FY 2026'!E223</f>
        <v>322555.3</v>
      </c>
      <c r="F222" s="45">
        <f>'1st FY 2027'!F220+'2nd FY 2026'!F220+'3rd FY 2026'!F223+'4th FY 2026'!F223</f>
        <v>118958.20000000001</v>
      </c>
      <c r="G222" s="45">
        <f>'1st FY 2027'!G220+'2nd FY 2026'!G220+'3rd FY 2026'!G223+'4th FY 2026'!G223</f>
        <v>30929.13</v>
      </c>
    </row>
    <row r="223" spans="1:7" x14ac:dyDescent="0.2">
      <c r="A223" s="27" t="s">
        <v>15</v>
      </c>
      <c r="B223" s="27">
        <f t="shared" ref="B223:G223" si="25">SUM(B221:B222)</f>
        <v>0</v>
      </c>
      <c r="C223" s="27">
        <f t="shared" si="25"/>
        <v>0</v>
      </c>
      <c r="D223" s="46">
        <f t="shared" si="25"/>
        <v>880209.5</v>
      </c>
      <c r="E223" s="46">
        <f t="shared" si="25"/>
        <v>648301.89999999991</v>
      </c>
      <c r="F223" s="46">
        <f t="shared" si="25"/>
        <v>231907.60000000003</v>
      </c>
      <c r="G223" s="46">
        <f t="shared" si="25"/>
        <v>60295.97</v>
      </c>
    </row>
    <row r="224" spans="1:7" x14ac:dyDescent="0.2">
      <c r="A224" s="29"/>
      <c r="B224" s="29"/>
      <c r="C224" s="29"/>
      <c r="D224" s="48"/>
      <c r="E224" s="48"/>
      <c r="F224" s="48"/>
      <c r="G224" s="48"/>
    </row>
    <row r="225" spans="1:7" ht="13.5" thickBot="1" x14ac:dyDescent="0.25">
      <c r="A225" s="21" t="s">
        <v>45</v>
      </c>
      <c r="B225" s="21"/>
      <c r="C225" s="29"/>
      <c r="D225" s="48"/>
      <c r="E225" s="48"/>
      <c r="F225" s="48"/>
      <c r="G225" s="48"/>
    </row>
    <row r="226" spans="1:7" ht="13.5" thickTop="1" x14ac:dyDescent="0.2">
      <c r="A226" s="30" t="s">
        <v>1</v>
      </c>
      <c r="B226" s="31" t="s">
        <v>2</v>
      </c>
      <c r="C226" s="31" t="s">
        <v>2</v>
      </c>
      <c r="D226" s="49" t="s">
        <v>7</v>
      </c>
      <c r="E226" s="49" t="s">
        <v>7</v>
      </c>
      <c r="F226" s="49" t="s">
        <v>5</v>
      </c>
      <c r="G226" s="50" t="s">
        <v>10</v>
      </c>
    </row>
    <row r="227" spans="1:7" ht="13.5" thickBot="1" x14ac:dyDescent="0.25">
      <c r="A227" s="33" t="s">
        <v>0</v>
      </c>
      <c r="B227" s="34" t="s">
        <v>3</v>
      </c>
      <c r="C227" s="34" t="s">
        <v>4</v>
      </c>
      <c r="D227" s="51" t="s">
        <v>8</v>
      </c>
      <c r="E227" s="51" t="s">
        <v>9</v>
      </c>
      <c r="F227" s="51" t="s">
        <v>6</v>
      </c>
      <c r="G227" s="52" t="s">
        <v>11</v>
      </c>
    </row>
    <row r="228" spans="1:7" ht="13.5" thickTop="1" x14ac:dyDescent="0.2">
      <c r="A228" s="23" t="s">
        <v>12</v>
      </c>
      <c r="B228" s="11">
        <f>'4th FY 2026'!B229</f>
        <v>0</v>
      </c>
      <c r="C228" s="11">
        <f>'4th FY 2026'!C229</f>
        <v>0</v>
      </c>
      <c r="D228" s="45">
        <f>'1st FY 2027'!D226+'2nd FY 2026'!D226+'3rd FY 2026'!D229+'4th FY 2026'!D229</f>
        <v>6763914.5499999998</v>
      </c>
      <c r="E228" s="45">
        <f>'1st FY 2027'!E226+'2nd FY 2026'!E226+'3rd FY 2026'!E229+'4th FY 2026'!E229</f>
        <v>5020919</v>
      </c>
      <c r="F228" s="45">
        <f>'1st FY 2027'!F226+'2nd FY 2026'!F226+'3rd FY 2026'!F229+'4th FY 2026'!F229</f>
        <v>1742995.5499999998</v>
      </c>
      <c r="G228" s="45">
        <f>'1st FY 2027'!G226+'2nd FY 2026'!G226+'3rd FY 2026'!G229+'4th FY 2026'!G229</f>
        <v>453178.84</v>
      </c>
    </row>
    <row r="229" spans="1:7" x14ac:dyDescent="0.2">
      <c r="A229" s="23" t="s">
        <v>13</v>
      </c>
      <c r="B229" s="11">
        <f>'4th FY 2026'!B230</f>
        <v>0</v>
      </c>
      <c r="C229" s="11">
        <f>'4th FY 2026'!C230</f>
        <v>0</v>
      </c>
      <c r="D229" s="45">
        <f>'1st FY 2027'!D227+'2nd FY 2026'!D227+'3rd FY 2026'!D230+'4th FY 2026'!D230</f>
        <v>3591185</v>
      </c>
      <c r="E229" s="45">
        <f>'1st FY 2027'!E227+'2nd FY 2026'!E227+'3rd FY 2026'!E230+'4th FY 2026'!E230</f>
        <v>2606655.4500000002</v>
      </c>
      <c r="F229" s="45">
        <f>'1st FY 2027'!F227+'2nd FY 2026'!F227+'3rd FY 2026'!F230+'4th FY 2026'!F230</f>
        <v>984529.54999999981</v>
      </c>
      <c r="G229" s="45">
        <f>'1st FY 2027'!G227+'2nd FY 2026'!G227+'3rd FY 2026'!G230+'4th FY 2026'!G230</f>
        <v>255977.68</v>
      </c>
    </row>
    <row r="230" spans="1:7" x14ac:dyDescent="0.2">
      <c r="A230" s="23" t="s">
        <v>16</v>
      </c>
      <c r="B230" s="11">
        <f>'4th FY 2026'!B231</f>
        <v>0</v>
      </c>
      <c r="C230" s="11">
        <f>'4th FY 2026'!C231</f>
        <v>0</v>
      </c>
      <c r="D230" s="45">
        <v>0</v>
      </c>
      <c r="E230" s="45">
        <v>0</v>
      </c>
      <c r="F230" s="45">
        <v>0</v>
      </c>
      <c r="G230" s="45">
        <v>0</v>
      </c>
    </row>
    <row r="231" spans="1:7" x14ac:dyDescent="0.2">
      <c r="A231" s="23" t="s">
        <v>17</v>
      </c>
      <c r="B231" s="11">
        <f>'4th FY 2026'!B232</f>
        <v>0</v>
      </c>
      <c r="C231" s="11">
        <f>'4th FY 2026'!C232</f>
        <v>0</v>
      </c>
      <c r="D231" s="45">
        <f>'1st FY 2027'!D228+'2nd FY 2026'!D228+'3rd FY 2026'!D232+'4th FY 2026'!D232</f>
        <v>4112757.65</v>
      </c>
      <c r="E231" s="45">
        <f>'1st FY 2027'!E228+'2nd FY 2026'!E228+'3rd FY 2026'!E232+'4th FY 2026'!E232</f>
        <v>3166908.55</v>
      </c>
      <c r="F231" s="45">
        <f>'1st FY 2027'!F228+'2nd FY 2026'!F228+'3rd FY 2026'!F232+'4th FY 2026'!F232</f>
        <v>945849.10000000009</v>
      </c>
      <c r="G231" s="45">
        <f>'1st FY 2027'!G228+'2nd FY 2026'!G228+'3rd FY 2026'!G232+'4th FY 2026'!G232</f>
        <v>170252.84</v>
      </c>
    </row>
    <row r="232" spans="1:7" x14ac:dyDescent="0.2">
      <c r="A232" s="23" t="s">
        <v>14</v>
      </c>
      <c r="B232" s="11">
        <f>'4th FY 2026'!B233</f>
        <v>0</v>
      </c>
      <c r="C232" s="11">
        <f>'4th FY 2026'!C233</f>
        <v>0</v>
      </c>
      <c r="D232" s="45">
        <f>'1st FY 2027'!D229+'2nd FY 2026'!D229+'3rd FY 2026'!D233+'4th FY 2026'!D233</f>
        <v>48670234.799999997</v>
      </c>
      <c r="E232" s="45">
        <f>'1st FY 2027'!E229+'2nd FY 2026'!E229+'3rd FY 2026'!E233+'4th FY 2026'!E233</f>
        <v>37008058.200000003</v>
      </c>
      <c r="F232" s="45">
        <f>'1st FY 2027'!F229+'2nd FY 2026'!F229+'3rd FY 2026'!F233+'4th FY 2026'!F233</f>
        <v>11662176.599999994</v>
      </c>
      <c r="G232" s="45">
        <f>'1st FY 2027'!G229+'2nd FY 2026'!G229+'3rd FY 2026'!G233+'4th FY 2026'!G233</f>
        <v>3790207.4</v>
      </c>
    </row>
    <row r="233" spans="1:7" x14ac:dyDescent="0.2">
      <c r="A233" s="27" t="s">
        <v>15</v>
      </c>
      <c r="B233" s="27">
        <f t="shared" ref="B233:G233" si="26">SUM(B228:B232)</f>
        <v>0</v>
      </c>
      <c r="C233" s="27">
        <f t="shared" si="26"/>
        <v>0</v>
      </c>
      <c r="D233" s="46">
        <f t="shared" si="26"/>
        <v>63138092</v>
      </c>
      <c r="E233" s="46">
        <f t="shared" si="26"/>
        <v>47802541.200000003</v>
      </c>
      <c r="F233" s="46">
        <f t="shared" si="26"/>
        <v>15335550.799999993</v>
      </c>
      <c r="G233" s="46">
        <f t="shared" si="26"/>
        <v>4669616.76</v>
      </c>
    </row>
    <row r="234" spans="1:7" x14ac:dyDescent="0.2">
      <c r="A234" s="29"/>
      <c r="B234" s="29"/>
      <c r="C234" s="29"/>
      <c r="D234" s="48"/>
      <c r="E234" s="48"/>
      <c r="F234" s="48"/>
      <c r="G234" s="48"/>
    </row>
    <row r="235" spans="1:7" ht="13.5" thickBot="1" x14ac:dyDescent="0.25">
      <c r="A235" s="21" t="s">
        <v>46</v>
      </c>
      <c r="B235" s="21"/>
      <c r="C235" s="29"/>
      <c r="D235" s="48"/>
      <c r="E235" s="48"/>
      <c r="F235" s="48"/>
      <c r="G235" s="48"/>
    </row>
    <row r="236" spans="1:7" ht="13.5" thickTop="1" x14ac:dyDescent="0.2">
      <c r="A236" s="30" t="s">
        <v>1</v>
      </c>
      <c r="B236" s="31" t="s">
        <v>2</v>
      </c>
      <c r="C236" s="31" t="s">
        <v>2</v>
      </c>
      <c r="D236" s="49" t="s">
        <v>7</v>
      </c>
      <c r="E236" s="49" t="s">
        <v>7</v>
      </c>
      <c r="F236" s="49" t="s">
        <v>5</v>
      </c>
      <c r="G236" s="50" t="s">
        <v>10</v>
      </c>
    </row>
    <row r="237" spans="1:7" ht="13.5" thickBot="1" x14ac:dyDescent="0.25">
      <c r="A237" s="33" t="s">
        <v>0</v>
      </c>
      <c r="B237" s="34" t="s">
        <v>3</v>
      </c>
      <c r="C237" s="34" t="s">
        <v>4</v>
      </c>
      <c r="D237" s="51" t="s">
        <v>8</v>
      </c>
      <c r="E237" s="51" t="s">
        <v>9</v>
      </c>
      <c r="F237" s="51" t="s">
        <v>6</v>
      </c>
      <c r="G237" s="52" t="s">
        <v>11</v>
      </c>
    </row>
    <row r="238" spans="1:7" ht="13.5" thickTop="1" x14ac:dyDescent="0.2">
      <c r="A238" s="23" t="s">
        <v>12</v>
      </c>
      <c r="B238" s="11">
        <f>'4th FY 2026'!B239</f>
        <v>0</v>
      </c>
      <c r="C238" s="11">
        <f>'4th FY 2026'!C239</f>
        <v>0</v>
      </c>
      <c r="D238" s="45">
        <f>'1st FY 2027'!D235+'2nd FY 2026'!D235+'3rd FY 2026'!D239+'4th FY 2026'!D239</f>
        <v>1143404</v>
      </c>
      <c r="E238" s="45">
        <f>'1st FY 2027'!E235+'2nd FY 2026'!E235+'3rd FY 2026'!E239+'4th FY 2026'!E239</f>
        <v>814518</v>
      </c>
      <c r="F238" s="45">
        <f>'1st FY 2027'!F235+'2nd FY 2026'!F235+'3rd FY 2026'!F239+'4th FY 2026'!F239</f>
        <v>328886</v>
      </c>
      <c r="G238" s="45">
        <f>'1st FY 2027'!G235+'2nd FY 2026'!G235+'3rd FY 2026'!G239+'4th FY 2026'!G239</f>
        <v>85510.36</v>
      </c>
    </row>
    <row r="239" spans="1:7" x14ac:dyDescent="0.2">
      <c r="A239" s="23" t="s">
        <v>13</v>
      </c>
      <c r="B239" s="11">
        <f>'4th FY 2026'!B240</f>
        <v>0</v>
      </c>
      <c r="C239" s="11">
        <f>'4th FY 2026'!C240</f>
        <v>0</v>
      </c>
      <c r="D239" s="45">
        <f>'1st FY 2027'!D236+'2nd FY 2026'!D236+'3rd FY 2026'!D240+'4th FY 2026'!D240</f>
        <v>232543.05</v>
      </c>
      <c r="E239" s="45">
        <f>'1st FY 2027'!E236+'2nd FY 2026'!E236+'3rd FY 2026'!E240+'4th FY 2026'!E240</f>
        <v>168184.2</v>
      </c>
      <c r="F239" s="45">
        <f>'1st FY 2027'!F236+'2nd FY 2026'!F236+'3rd FY 2026'!F240+'4th FY 2026'!F240</f>
        <v>64358.849999999977</v>
      </c>
      <c r="G239" s="45">
        <f>'1st FY 2027'!G236+'2nd FY 2026'!G236+'3rd FY 2026'!G240+'4th FY 2026'!G240</f>
        <v>16733.3</v>
      </c>
    </row>
    <row r="240" spans="1:7" x14ac:dyDescent="0.2">
      <c r="A240" s="23" t="s">
        <v>14</v>
      </c>
      <c r="B240" s="11">
        <f>'4th FY 2026'!B241</f>
        <v>0</v>
      </c>
      <c r="C240" s="11">
        <f>'4th FY 2026'!C241</f>
        <v>0</v>
      </c>
      <c r="D240" s="45">
        <f>'1st FY 2027'!D237+'2nd FY 2026'!D237+'3rd FY 2026'!D241+'4th FY 2026'!D241</f>
        <v>23293401.350000001</v>
      </c>
      <c r="E240" s="45">
        <f>'1st FY 2027'!E237+'2nd FY 2026'!E237+'3rd FY 2026'!E241+'4th FY 2026'!E241</f>
        <v>17540583.75</v>
      </c>
      <c r="F240" s="45">
        <f>'1st FY 2027'!F237+'2nd FY 2026'!F237+'3rd FY 2026'!F241+'4th FY 2026'!F241</f>
        <v>5752817.6000000015</v>
      </c>
      <c r="G240" s="45">
        <f>'1st FY 2027'!G237+'2nd FY 2026'!G237+'3rd FY 2026'!G241+'4th FY 2026'!G241</f>
        <v>1869665.72</v>
      </c>
    </row>
    <row r="241" spans="1:7" x14ac:dyDescent="0.2">
      <c r="A241" s="27" t="s">
        <v>15</v>
      </c>
      <c r="B241" s="27">
        <f t="shared" ref="B241:G241" si="27">SUM(B238:B240)</f>
        <v>0</v>
      </c>
      <c r="C241" s="27">
        <f t="shared" si="27"/>
        <v>0</v>
      </c>
      <c r="D241" s="46">
        <f t="shared" si="27"/>
        <v>24669348.400000002</v>
      </c>
      <c r="E241" s="46">
        <f t="shared" si="27"/>
        <v>18523285.949999999</v>
      </c>
      <c r="F241" s="46">
        <f t="shared" si="27"/>
        <v>6146062.4500000011</v>
      </c>
      <c r="G241" s="46">
        <f t="shared" si="27"/>
        <v>1971909.38</v>
      </c>
    </row>
    <row r="242" spans="1:7" x14ac:dyDescent="0.2">
      <c r="A242" s="29"/>
      <c r="B242" s="29"/>
      <c r="C242" s="29"/>
      <c r="D242" s="48"/>
      <c r="E242" s="48"/>
      <c r="F242" s="48"/>
      <c r="G242" s="48"/>
    </row>
    <row r="243" spans="1:7" ht="13.5" thickBot="1" x14ac:dyDescent="0.25">
      <c r="A243" s="21" t="s">
        <v>47</v>
      </c>
      <c r="B243" s="21"/>
      <c r="C243" s="29"/>
      <c r="D243" s="48"/>
      <c r="E243" s="48"/>
      <c r="F243" s="48"/>
      <c r="G243" s="48"/>
    </row>
    <row r="244" spans="1:7" ht="13.5" thickTop="1" x14ac:dyDescent="0.2">
      <c r="A244" s="30" t="s">
        <v>1</v>
      </c>
      <c r="B244" s="31" t="s">
        <v>2</v>
      </c>
      <c r="C244" s="31" t="s">
        <v>2</v>
      </c>
      <c r="D244" s="49" t="s">
        <v>7</v>
      </c>
      <c r="E244" s="49" t="s">
        <v>7</v>
      </c>
      <c r="F244" s="49" t="s">
        <v>5</v>
      </c>
      <c r="G244" s="50" t="s">
        <v>10</v>
      </c>
    </row>
    <row r="245" spans="1:7" ht="13.5" thickBot="1" x14ac:dyDescent="0.25">
      <c r="A245" s="33" t="s">
        <v>0</v>
      </c>
      <c r="B245" s="34" t="s">
        <v>3</v>
      </c>
      <c r="C245" s="34" t="s">
        <v>4</v>
      </c>
      <c r="D245" s="51" t="s">
        <v>8</v>
      </c>
      <c r="E245" s="51" t="s">
        <v>9</v>
      </c>
      <c r="F245" s="51" t="s">
        <v>6</v>
      </c>
      <c r="G245" s="52" t="s">
        <v>11</v>
      </c>
    </row>
    <row r="246" spans="1:7" ht="13.5" thickTop="1" x14ac:dyDescent="0.2">
      <c r="A246" s="23" t="s">
        <v>12</v>
      </c>
      <c r="B246" s="11">
        <f>'4th FY 2026'!B247</f>
        <v>0</v>
      </c>
      <c r="C246" s="11">
        <f>'4th FY 2026'!C247</f>
        <v>0</v>
      </c>
      <c r="D246" s="45">
        <f>'1st FY 2027'!D243+'2nd FY 2026'!D243+'3rd FY 2026'!D247+'4th FY 2026'!D247</f>
        <v>1040286</v>
      </c>
      <c r="E246" s="45">
        <f>'1st FY 2027'!E243+'2nd FY 2026'!E243+'3rd FY 2026'!E247+'4th FY 2026'!E247</f>
        <v>739550.6</v>
      </c>
      <c r="F246" s="45">
        <f>'1st FY 2027'!F243+'2nd FY 2026'!F243+'3rd FY 2026'!F247+'4th FY 2026'!F247</f>
        <v>300735.40000000002</v>
      </c>
      <c r="G246" s="45">
        <f>'1st FY 2027'!G243+'2nd FY 2026'!G243+'3rd FY 2026'!G247+'4th FY 2026'!G247</f>
        <v>78191.199999999997</v>
      </c>
    </row>
    <row r="247" spans="1:7" x14ac:dyDescent="0.2">
      <c r="A247" s="23" t="s">
        <v>13</v>
      </c>
      <c r="B247" s="11">
        <f>'4th FY 2026'!B248</f>
        <v>0</v>
      </c>
      <c r="C247" s="11">
        <f>'4th FY 2026'!C248</f>
        <v>0</v>
      </c>
      <c r="D247" s="45">
        <f>'1st FY 2027'!D244+'2nd FY 2026'!D244+'3rd FY 2026'!D248+'4th FY 2026'!D248</f>
        <v>234506.85</v>
      </c>
      <c r="E247" s="45">
        <f>'1st FY 2027'!E244+'2nd FY 2026'!E244+'3rd FY 2026'!E248+'4th FY 2026'!E248</f>
        <v>161851.70000000001</v>
      </c>
      <c r="F247" s="45">
        <f>'1st FY 2027'!F244+'2nd FY 2026'!F244+'3rd FY 2026'!F248+'4th FY 2026'!F248</f>
        <v>72655.149999999994</v>
      </c>
      <c r="G247" s="45">
        <f>'1st FY 2027'!G244+'2nd FY 2026'!G244+'3rd FY 2026'!G248+'4th FY 2026'!G248</f>
        <v>18890.34</v>
      </c>
    </row>
    <row r="248" spans="1:7" x14ac:dyDescent="0.2">
      <c r="A248" s="23" t="s">
        <v>14</v>
      </c>
      <c r="B248" s="11">
        <f>'4th FY 2026'!B249</f>
        <v>0</v>
      </c>
      <c r="C248" s="11">
        <f>'4th FY 2026'!C249</f>
        <v>0</v>
      </c>
      <c r="D248" s="45">
        <f>'1st FY 2027'!D245+'2nd FY 2026'!D245+'3rd FY 2026'!D249+'4th FY 2026'!D249</f>
        <v>42196777.899999999</v>
      </c>
      <c r="E248" s="45">
        <f>'1st FY 2027'!E245+'2nd FY 2026'!E245+'3rd FY 2026'!E249+'4th FY 2026'!E249</f>
        <v>32391974.850000001</v>
      </c>
      <c r="F248" s="45">
        <f>'1st FY 2027'!F245+'2nd FY 2026'!F245+'3rd FY 2026'!F249+'4th FY 2026'!F249</f>
        <v>9804803.049999997</v>
      </c>
      <c r="G248" s="45">
        <f>'1st FY 2027'!G245+'2nd FY 2026'!G245+'3rd FY 2026'!G249+'4th FY 2026'!G249</f>
        <v>3186560.99</v>
      </c>
    </row>
    <row r="249" spans="1:7" x14ac:dyDescent="0.2">
      <c r="A249" s="27" t="s">
        <v>15</v>
      </c>
      <c r="B249" s="27">
        <f t="shared" ref="B249:G249" si="28">SUM(B246:B248)</f>
        <v>0</v>
      </c>
      <c r="C249" s="27">
        <f t="shared" si="28"/>
        <v>0</v>
      </c>
      <c r="D249" s="46">
        <f t="shared" si="28"/>
        <v>43471570.75</v>
      </c>
      <c r="E249" s="46">
        <f t="shared" si="28"/>
        <v>33293377.150000002</v>
      </c>
      <c r="F249" s="46">
        <f t="shared" si="28"/>
        <v>10178193.599999998</v>
      </c>
      <c r="G249" s="46">
        <f t="shared" si="28"/>
        <v>3283642.5300000003</v>
      </c>
    </row>
    <row r="250" spans="1:7" x14ac:dyDescent="0.2">
      <c r="A250" s="29"/>
      <c r="B250" s="29"/>
      <c r="C250" s="29"/>
      <c r="D250" s="48"/>
      <c r="E250" s="48"/>
      <c r="F250" s="48"/>
      <c r="G250" s="48"/>
    </row>
    <row r="251" spans="1:7" ht="13.5" thickBot="1" x14ac:dyDescent="0.25">
      <c r="A251" s="21" t="s">
        <v>48</v>
      </c>
      <c r="B251" s="21"/>
      <c r="C251" s="29"/>
      <c r="D251" s="48"/>
      <c r="E251" s="48"/>
      <c r="F251" s="48"/>
      <c r="G251" s="48"/>
    </row>
    <row r="252" spans="1:7" ht="13.5" thickTop="1" x14ac:dyDescent="0.2">
      <c r="A252" s="30" t="s">
        <v>1</v>
      </c>
      <c r="B252" s="31" t="s">
        <v>2</v>
      </c>
      <c r="C252" s="31" t="s">
        <v>2</v>
      </c>
      <c r="D252" s="49" t="s">
        <v>7</v>
      </c>
      <c r="E252" s="49" t="s">
        <v>7</v>
      </c>
      <c r="F252" s="49" t="s">
        <v>5</v>
      </c>
      <c r="G252" s="50" t="s">
        <v>10</v>
      </c>
    </row>
    <row r="253" spans="1:7" ht="13.5" thickBot="1" x14ac:dyDescent="0.25">
      <c r="A253" s="33" t="s">
        <v>0</v>
      </c>
      <c r="B253" s="34" t="s">
        <v>3</v>
      </c>
      <c r="C253" s="34" t="s">
        <v>4</v>
      </c>
      <c r="D253" s="51" t="s">
        <v>8</v>
      </c>
      <c r="E253" s="51" t="s">
        <v>9</v>
      </c>
      <c r="F253" s="51" t="s">
        <v>6</v>
      </c>
      <c r="G253" s="52" t="s">
        <v>11</v>
      </c>
    </row>
    <row r="254" spans="1:7" ht="13.5" thickTop="1" x14ac:dyDescent="0.2">
      <c r="A254" s="23" t="s">
        <v>12</v>
      </c>
      <c r="B254" s="11">
        <f>'4th FY 2026'!B255</f>
        <v>0</v>
      </c>
      <c r="C254" s="11">
        <f>'4th FY 2026'!C255</f>
        <v>0</v>
      </c>
      <c r="D254" s="45">
        <f>'1st FY 2027'!D251+'2nd FY 2026'!D251+'3rd FY 2026'!D255+'4th FY 2026'!D255</f>
        <v>397528.2</v>
      </c>
      <c r="E254" s="45">
        <f>'1st FY 2027'!E251+'2nd FY 2026'!E251+'3rd FY 2026'!E255+'4th FY 2026'!E255</f>
        <v>274634.95</v>
      </c>
      <c r="F254" s="45">
        <f>'1st FY 2027'!F251+'2nd FY 2026'!F251+'3rd FY 2026'!F255+'4th FY 2026'!F255</f>
        <v>122893.25</v>
      </c>
      <c r="G254" s="45">
        <f>'1st FY 2027'!G251+'2nd FY 2026'!G251+'3rd FY 2026'!G255+'4th FY 2026'!G255</f>
        <v>31952.25</v>
      </c>
    </row>
    <row r="255" spans="1:7" x14ac:dyDescent="0.2">
      <c r="A255" s="23" t="s">
        <v>13</v>
      </c>
      <c r="B255" s="11">
        <f>'4th FY 2026'!B256</f>
        <v>0</v>
      </c>
      <c r="C255" s="11">
        <f>'4th FY 2026'!C256</f>
        <v>0</v>
      </c>
      <c r="D255" s="45">
        <f>'1st FY 2027'!D252+'2nd FY 2026'!D252+'3rd FY 2026'!D256+'4th FY 2026'!D256</f>
        <v>149032.04999999999</v>
      </c>
      <c r="E255" s="45">
        <f>'1st FY 2027'!E252+'2nd FY 2026'!E252+'3rd FY 2026'!E256+'4th FY 2026'!E256</f>
        <v>104197.1</v>
      </c>
      <c r="F255" s="45">
        <f>'1st FY 2027'!F252+'2nd FY 2026'!F252+'3rd FY 2026'!F256+'4th FY 2026'!F256</f>
        <v>44834.949999999983</v>
      </c>
      <c r="G255" s="45">
        <f>'1st FY 2027'!G252+'2nd FY 2026'!G252+'3rd FY 2026'!G256+'4th FY 2026'!G256</f>
        <v>11657.09</v>
      </c>
    </row>
    <row r="256" spans="1:7" x14ac:dyDescent="0.2">
      <c r="A256" s="23" t="s">
        <v>14</v>
      </c>
      <c r="B256" s="11">
        <f>'4th FY 2026'!B257</f>
        <v>0</v>
      </c>
      <c r="C256" s="11">
        <f>'4th FY 2026'!C257</f>
        <v>0</v>
      </c>
      <c r="D256" s="45">
        <f>'1st FY 2027'!D253+'2nd FY 2026'!D253+'3rd FY 2026'!D257+'4th FY 2026'!D257</f>
        <v>5340442.3</v>
      </c>
      <c r="E256" s="45">
        <f>'1st FY 2027'!E253+'2nd FY 2026'!E253+'3rd FY 2026'!E257+'4th FY 2026'!E257</f>
        <v>3859421.75</v>
      </c>
      <c r="F256" s="45">
        <f>'1st FY 2027'!F253+'2nd FY 2026'!F253+'3rd FY 2026'!F257+'4th FY 2026'!F257</f>
        <v>1481020.5499999998</v>
      </c>
      <c r="G256" s="45">
        <f>'1st FY 2027'!G253+'2nd FY 2026'!G253+'3rd FY 2026'!G257+'4th FY 2026'!G257</f>
        <v>481331.68</v>
      </c>
    </row>
    <row r="257" spans="1:11" x14ac:dyDescent="0.2">
      <c r="A257" s="27" t="s">
        <v>15</v>
      </c>
      <c r="B257" s="27">
        <f t="shared" ref="B257:G257" si="29">SUM(B254:B256)</f>
        <v>0</v>
      </c>
      <c r="C257" s="27">
        <f t="shared" si="29"/>
        <v>0</v>
      </c>
      <c r="D257" s="46">
        <f t="shared" si="29"/>
        <v>5887002.5499999998</v>
      </c>
      <c r="E257" s="46">
        <f t="shared" si="29"/>
        <v>4238253.8</v>
      </c>
      <c r="F257" s="46">
        <f t="shared" si="29"/>
        <v>1648748.7499999998</v>
      </c>
      <c r="G257" s="46">
        <f t="shared" si="29"/>
        <v>524941.02</v>
      </c>
    </row>
    <row r="258" spans="1:11" x14ac:dyDescent="0.2">
      <c r="A258" s="11"/>
      <c r="B258" s="11"/>
      <c r="C258" s="11"/>
    </row>
    <row r="259" spans="1:11" ht="15.75" x14ac:dyDescent="0.25">
      <c r="A259" s="128" t="s">
        <v>49</v>
      </c>
      <c r="B259" s="128"/>
      <c r="C259" s="128"/>
      <c r="D259" s="128"/>
      <c r="E259" s="128"/>
    </row>
    <row r="260" spans="1:11" ht="16.5" thickBot="1" x14ac:dyDescent="0.3">
      <c r="A260" s="15"/>
      <c r="B260" s="15"/>
      <c r="C260" s="15"/>
      <c r="D260" s="53"/>
      <c r="E260" s="53"/>
    </row>
    <row r="261" spans="1:11" ht="13.5" customHeight="1" thickTop="1" x14ac:dyDescent="0.2">
      <c r="A261" s="129" t="s">
        <v>54</v>
      </c>
      <c r="B261" s="131" t="s">
        <v>55</v>
      </c>
      <c r="C261" s="133" t="s">
        <v>56</v>
      </c>
      <c r="D261" s="123" t="s">
        <v>65</v>
      </c>
      <c r="E261" s="123" t="s">
        <v>64</v>
      </c>
      <c r="F261" s="123" t="s">
        <v>62</v>
      </c>
      <c r="G261" s="125" t="s">
        <v>63</v>
      </c>
      <c r="H261" s="11"/>
      <c r="I261" s="11"/>
      <c r="J261" s="11"/>
      <c r="K261" s="11"/>
    </row>
    <row r="262" spans="1:11" ht="13.5" thickBot="1" x14ac:dyDescent="0.25">
      <c r="A262" s="130"/>
      <c r="B262" s="132"/>
      <c r="C262" s="134"/>
      <c r="D262" s="124"/>
      <c r="E262" s="124"/>
      <c r="F262" s="124"/>
      <c r="G262" s="126"/>
      <c r="H262" s="14"/>
      <c r="I262" s="14"/>
      <c r="J262" s="14"/>
      <c r="K262" s="14"/>
    </row>
    <row r="263" spans="1:11" ht="13.5" thickTop="1" x14ac:dyDescent="0.2"/>
    <row r="264" spans="1:11" x14ac:dyDescent="0.2">
      <c r="A264" s="10" t="s">
        <v>12</v>
      </c>
      <c r="B264" s="38">
        <f>SUMIF($A$1:$A$258,"TYPE 1",$B$1:$B$258)</f>
        <v>0</v>
      </c>
      <c r="C264" s="38">
        <f>SUMIF($A$1:$A$258,"TYPE 1",$C$1:$C$258)</f>
        <v>0</v>
      </c>
      <c r="D264" s="37">
        <f>SUMIF($A$1:$A$257,"TYPE 1",$D$1:'2027'!$D$257)</f>
        <v>109430886.34999999</v>
      </c>
      <c r="E264" s="37">
        <f>SUMIF($A$1:$A$257,"TYPE 1",$E$1:$E$257)</f>
        <v>79221095.599999994</v>
      </c>
      <c r="F264" s="37">
        <f>SUMIF($A$1:$A$257,"TYPE 1",$F$1:$F$257)</f>
        <v>30209790.75</v>
      </c>
      <c r="G264" s="37">
        <f>SUMIF($A$1:$A$257,"TYPE 1",$G$1:$G$257)</f>
        <v>7854545.5999999996</v>
      </c>
      <c r="H264" s="12"/>
      <c r="I264" s="12"/>
      <c r="J264" s="12"/>
      <c r="K264" s="12"/>
    </row>
    <row r="265" spans="1:11" x14ac:dyDescent="0.2">
      <c r="A265" s="10" t="s">
        <v>13</v>
      </c>
      <c r="B265" s="38">
        <f>SUMIF($A$1:$A$258,"TYPE 2",$B$1:$B$258)</f>
        <v>0</v>
      </c>
      <c r="C265" s="38">
        <f>SUMIF($A$1:$A$258,"TYPE 2",$C$1:$C$258)</f>
        <v>0</v>
      </c>
      <c r="D265" s="37">
        <f>SUMIF($A$1:$A$257,"TYPE 2",$D$1:$D$257)</f>
        <v>39807478.649999999</v>
      </c>
      <c r="E265" s="37">
        <f>SUMIF($A$1:$A$257,"TYPE 2",$E$1:$E$257)</f>
        <v>28657755.949999999</v>
      </c>
      <c r="F265" s="37">
        <f>SUMIF($A$1:$A$257,"TYPE 2",$F$1:$F$257)</f>
        <v>11149722.699999999</v>
      </c>
      <c r="G265" s="37">
        <f>SUMIF($A$1:$A$257,"TYPE 2",$G$1:$G$257)</f>
        <v>2898927.8999999994</v>
      </c>
      <c r="H265" s="12"/>
      <c r="I265" s="12"/>
      <c r="J265" s="12"/>
      <c r="K265" s="12"/>
    </row>
    <row r="266" spans="1:11" x14ac:dyDescent="0.2">
      <c r="A266" s="10" t="s">
        <v>16</v>
      </c>
      <c r="B266" s="38">
        <f>SUMIF($A$1:$A$258,"TYPE 3",$B$1:$B$258)</f>
        <v>0</v>
      </c>
      <c r="C266" s="38">
        <f>SUMIF($A$1:$A$258,"TYPE 3",$C$1:$C$258)</f>
        <v>0</v>
      </c>
      <c r="D266" s="37">
        <f>'1st FY 2027'!D263+'2nd FY 2026'!D263+'3rd FY 2026'!D267+'4th FY 2026'!D267</f>
        <v>1127205.55</v>
      </c>
      <c r="E266" s="37">
        <f>'1st FY 2027'!E263+'2nd FY 2026'!E263+'3rd FY 2026'!E267+'4th FY 2026'!E267</f>
        <v>882030.65</v>
      </c>
      <c r="F266" s="37">
        <f>D266-E266</f>
        <v>245174.90000000002</v>
      </c>
      <c r="G266" s="37">
        <f>'1st FY 2027'!G263+'2nd FY 2026'!G263+'3rd FY 2026'!G267+'4th FY 2026'!G267</f>
        <v>63745.469999999994</v>
      </c>
      <c r="H266" s="12"/>
      <c r="I266" s="12"/>
      <c r="J266" s="12"/>
      <c r="K266" s="12"/>
    </row>
    <row r="267" spans="1:11" x14ac:dyDescent="0.2">
      <c r="A267" s="10" t="s">
        <v>17</v>
      </c>
      <c r="B267" s="38">
        <f>SUMIF($A$1:$A$258,"TYPE 4",$B$1:$B$258)</f>
        <v>0</v>
      </c>
      <c r="C267" s="38">
        <f>SUMIF($A$1:$A$258,"TYPE 4",$C$1:$C$258)</f>
        <v>0</v>
      </c>
      <c r="D267" s="37">
        <f>D87+D105+D153+D162+D186+D195+D205+D231</f>
        <v>62296783.100000001</v>
      </c>
      <c r="E267" s="37">
        <f>E87+E105+E153+E162+E186+E195+E205+E231</f>
        <v>48657184.349999994</v>
      </c>
      <c r="F267" s="37">
        <f t="shared" ref="F267:F268" si="30">D267-E267</f>
        <v>13639598.750000007</v>
      </c>
      <c r="G267" s="37">
        <f>'1st FY 2027'!G264+'2nd FY 2026'!G264+'3rd FY 2026'!G268+'4th FY 2026'!G268</f>
        <v>2455127.77</v>
      </c>
      <c r="H267" s="12"/>
      <c r="I267" s="12"/>
      <c r="J267" s="12"/>
      <c r="K267" s="12"/>
    </row>
    <row r="268" spans="1:11" ht="15" x14ac:dyDescent="0.35">
      <c r="A268" s="10" t="s">
        <v>14</v>
      </c>
      <c r="B268" s="38">
        <f>SUMIF($A$1:$A$258,"TYPE 5",$B$1:$B$258)</f>
        <v>0</v>
      </c>
      <c r="C268" s="38">
        <f>SUMIF($A$1:$A$258,"TYPE 5",$C$1:$C$258)</f>
        <v>0</v>
      </c>
      <c r="D268" s="37">
        <f>SUMIF($A$1:$A$257,"TYPE 5",$D$1:$D$257)</f>
        <v>597788578.44999993</v>
      </c>
      <c r="E268" s="37">
        <f>SUMIF($A$1:$A$257,"TYPE 5",$E$1:$E$257)</f>
        <v>452105397.45000005</v>
      </c>
      <c r="F268" s="37">
        <f t="shared" si="30"/>
        <v>145683180.99999988</v>
      </c>
      <c r="G268" s="37">
        <f>SUMIF($A$1:$A$257,"TYPE 5",$G$1:$G$257)</f>
        <v>47347033.839999996</v>
      </c>
      <c r="H268" s="13"/>
      <c r="I268" s="13"/>
      <c r="J268" s="13"/>
      <c r="K268" s="13"/>
    </row>
    <row r="269" spans="1:11" ht="13.5" thickBot="1" x14ac:dyDescent="0.25">
      <c r="A269" s="10" t="s">
        <v>15</v>
      </c>
      <c r="B269" s="39">
        <f t="shared" ref="B269:E269" si="31">SUM(B264:B268)</f>
        <v>0</v>
      </c>
      <c r="C269" s="39">
        <f t="shared" si="31"/>
        <v>0</v>
      </c>
      <c r="D269" s="54">
        <f>SUM(D264:D268)</f>
        <v>810450932.0999999</v>
      </c>
      <c r="E269" s="54">
        <f t="shared" si="31"/>
        <v>609523464</v>
      </c>
      <c r="F269" s="54">
        <f>SUM(F264:F268)</f>
        <v>200927468.0999999</v>
      </c>
      <c r="G269" s="54">
        <f>SUM(G264:G268)-0.24</f>
        <v>60619380.339999996</v>
      </c>
      <c r="H269" s="12"/>
      <c r="I269" s="12"/>
      <c r="J269" s="12"/>
      <c r="K269" s="12"/>
    </row>
    <row r="270" spans="1:11" ht="13.5" thickTop="1" x14ac:dyDescent="0.2">
      <c r="A270" s="127"/>
      <c r="B270" s="127"/>
      <c r="C270" s="127"/>
      <c r="D270" s="127"/>
      <c r="E270" s="45"/>
      <c r="F270" s="58"/>
      <c r="G270" s="58"/>
    </row>
    <row r="271" spans="1:11" x14ac:dyDescent="0.2">
      <c r="A271" s="10" t="s">
        <v>57</v>
      </c>
      <c r="B271" s="10"/>
      <c r="C271" s="10"/>
      <c r="D271" s="55"/>
      <c r="E271" s="45"/>
    </row>
    <row r="272" spans="1:11" x14ac:dyDescent="0.2">
      <c r="A272" s="6" t="s">
        <v>58</v>
      </c>
    </row>
    <row r="273" spans="1:1" x14ac:dyDescent="0.2">
      <c r="A273" s="6" t="s">
        <v>59</v>
      </c>
    </row>
    <row r="274" spans="1:1" x14ac:dyDescent="0.2">
      <c r="A274" s="6" t="s">
        <v>60</v>
      </c>
    </row>
    <row r="275" spans="1:1" x14ac:dyDescent="0.2">
      <c r="A275" s="6" t="s">
        <v>61</v>
      </c>
    </row>
    <row r="277" spans="1:1" x14ac:dyDescent="0.2">
      <c r="A277" s="6" t="s">
        <v>66</v>
      </c>
    </row>
  </sheetData>
  <mergeCells count="9">
    <mergeCell ref="F261:F262"/>
    <mergeCell ref="G261:G262"/>
    <mergeCell ref="A270:D270"/>
    <mergeCell ref="A259:E259"/>
    <mergeCell ref="A261:A262"/>
    <mergeCell ref="B261:B262"/>
    <mergeCell ref="C261:C262"/>
    <mergeCell ref="D261:D262"/>
    <mergeCell ref="E261:E262"/>
  </mergeCells>
  <pageMargins left="0.5" right="0.5" top="1" bottom="0.5" header="0.3" footer="0.25"/>
  <pageSetup orientation="portrait" r:id="rId1"/>
  <headerFooter>
    <oddHeader xml:space="preserve">&amp;C&amp;"Arial,Bold" LOUISIANA STATE POLICE GAMING ENFORCEMENT DIVISION    
VIDEO GAMING REVENUE REPORT      
JULY 2026 - JUNE 2027
</oddHeader>
    <oddFooter>&amp;CPage &amp;P&amp;Rprepared by LSP Gaming Audit</oddFooter>
  </headerFooter>
  <rowBreaks count="5" manualBreakCount="5">
    <brk id="50" max="16383" man="1"/>
    <brk id="98" max="16383" man="1"/>
    <brk id="147" max="16383" man="1"/>
    <brk id="198" max="16383" man="1"/>
    <brk id="2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view="pageLayout" topLeftCell="A252" zoomScale="176" zoomScaleNormal="200" zoomScalePageLayoutView="176" workbookViewId="0">
      <selection activeCell="G270" sqref="G270"/>
    </sheetView>
  </sheetViews>
  <sheetFormatPr defaultColWidth="9.140625" defaultRowHeight="12.75" x14ac:dyDescent="0.2"/>
  <cols>
    <col min="1" max="1" width="12" style="6" customWidth="1"/>
    <col min="2" max="2" width="9.140625" style="6" customWidth="1"/>
    <col min="3" max="3" width="6.42578125" style="6" customWidth="1"/>
    <col min="4" max="6" width="16.85546875" style="6" bestFit="1" customWidth="1"/>
    <col min="7" max="7" width="15.42578125" style="6" bestFit="1" customWidth="1"/>
    <col min="8" max="10" width="16.85546875" style="6" bestFit="1" customWidth="1"/>
    <col min="11" max="11" width="15.7109375" style="6" bestFit="1" customWidth="1"/>
    <col min="12" max="16384" width="9.140625" style="6"/>
  </cols>
  <sheetData>
    <row r="1" spans="1:8" ht="13.5" thickBot="1" x14ac:dyDescent="0.25">
      <c r="A1" s="21" t="s">
        <v>18</v>
      </c>
      <c r="B1" s="21"/>
      <c r="G1" s="21"/>
      <c r="H1" s="21"/>
    </row>
    <row r="2" spans="1:8" ht="13.5" thickTop="1" x14ac:dyDescent="0.2">
      <c r="A2" s="20" t="s">
        <v>1</v>
      </c>
      <c r="B2" s="19" t="s">
        <v>2</v>
      </c>
      <c r="C2" s="19" t="s">
        <v>2</v>
      </c>
      <c r="D2" s="19" t="s">
        <v>7</v>
      </c>
      <c r="E2" s="19" t="s">
        <v>7</v>
      </c>
      <c r="F2" s="19" t="s">
        <v>5</v>
      </c>
      <c r="G2" s="32" t="s">
        <v>10</v>
      </c>
      <c r="H2" s="21"/>
    </row>
    <row r="3" spans="1:8" ht="13.5" thickBot="1" x14ac:dyDescent="0.25">
      <c r="A3" s="18" t="s">
        <v>0</v>
      </c>
      <c r="B3" s="17" t="s">
        <v>3</v>
      </c>
      <c r="C3" s="17" t="s">
        <v>4</v>
      </c>
      <c r="D3" s="17" t="s">
        <v>8</v>
      </c>
      <c r="E3" s="17" t="s">
        <v>9</v>
      </c>
      <c r="F3" s="17" t="s">
        <v>6</v>
      </c>
      <c r="G3" s="16" t="s">
        <v>11</v>
      </c>
    </row>
    <row r="4" spans="1:8" ht="13.5" thickTop="1" x14ac:dyDescent="0.2">
      <c r="A4" s="11" t="s">
        <v>12</v>
      </c>
      <c r="B4" s="4">
        <v>72</v>
      </c>
      <c r="C4" s="4">
        <v>21</v>
      </c>
      <c r="D4" s="59">
        <v>2464926.35</v>
      </c>
      <c r="E4" s="59">
        <v>1766360.7</v>
      </c>
      <c r="F4" s="70">
        <f>SUM(D4-E4)</f>
        <v>698565.65000000014</v>
      </c>
      <c r="G4" s="59">
        <v>181627.07</v>
      </c>
    </row>
    <row r="5" spans="1:8" x14ac:dyDescent="0.2">
      <c r="A5" s="11" t="s">
        <v>13</v>
      </c>
      <c r="B5" s="4">
        <v>36</v>
      </c>
      <c r="C5" s="4">
        <v>11</v>
      </c>
      <c r="D5" s="59">
        <v>812376.35</v>
      </c>
      <c r="E5" s="59">
        <v>602284.85</v>
      </c>
      <c r="F5" s="70">
        <f>SUM(D5-E5)</f>
        <v>210091.5</v>
      </c>
      <c r="G5" s="59">
        <v>54623.79</v>
      </c>
    </row>
    <row r="6" spans="1:8" x14ac:dyDescent="0.2">
      <c r="A6" s="23" t="s">
        <v>14</v>
      </c>
      <c r="B6" s="4">
        <v>429</v>
      </c>
      <c r="C6" s="4">
        <v>9</v>
      </c>
      <c r="D6" s="59">
        <v>34036488.75</v>
      </c>
      <c r="E6" s="59">
        <v>25839932.899999999</v>
      </c>
      <c r="F6" s="71">
        <f>SUM(D6-E6)</f>
        <v>8196555.8500000015</v>
      </c>
      <c r="G6" s="59">
        <v>2663880.65</v>
      </c>
    </row>
    <row r="7" spans="1:8" x14ac:dyDescent="0.2">
      <c r="A7" s="27" t="s">
        <v>15</v>
      </c>
      <c r="B7" s="27">
        <f>SUM(B4:B6)</f>
        <v>537</v>
      </c>
      <c r="C7" s="27">
        <f t="shared" ref="C7:G7" si="0">SUM(C4:C6)</f>
        <v>41</v>
      </c>
      <c r="D7" s="62">
        <f t="shared" si="0"/>
        <v>37313791.450000003</v>
      </c>
      <c r="E7" s="62">
        <f t="shared" si="0"/>
        <v>28208578.449999999</v>
      </c>
      <c r="F7" s="61">
        <f>SUM(F4:F6)</f>
        <v>9105213.0000000019</v>
      </c>
      <c r="G7" s="62">
        <f t="shared" si="0"/>
        <v>2900131.51</v>
      </c>
    </row>
    <row r="8" spans="1:8" x14ac:dyDescent="0.2">
      <c r="A8" s="23"/>
      <c r="B8" s="23"/>
      <c r="C8" s="23"/>
      <c r="D8" s="26"/>
      <c r="E8" s="26"/>
      <c r="F8" s="26"/>
      <c r="G8" s="26"/>
    </row>
    <row r="9" spans="1:8" ht="13.5" thickBot="1" x14ac:dyDescent="0.25">
      <c r="A9" s="21" t="s">
        <v>19</v>
      </c>
      <c r="B9" s="21"/>
      <c r="C9" s="29"/>
      <c r="D9" s="29"/>
      <c r="E9" s="29"/>
      <c r="F9" s="29"/>
      <c r="G9" s="29"/>
    </row>
    <row r="10" spans="1:8" ht="13.5" thickTop="1" x14ac:dyDescent="0.2">
      <c r="A10" s="30" t="s">
        <v>1</v>
      </c>
      <c r="B10" s="31" t="s">
        <v>2</v>
      </c>
      <c r="C10" s="31" t="s">
        <v>2</v>
      </c>
      <c r="D10" s="31" t="s">
        <v>7</v>
      </c>
      <c r="E10" s="31" t="s">
        <v>7</v>
      </c>
      <c r="F10" s="31" t="s">
        <v>5</v>
      </c>
      <c r="G10" s="32" t="s">
        <v>10</v>
      </c>
    </row>
    <row r="11" spans="1:8" ht="13.5" thickBot="1" x14ac:dyDescent="0.25">
      <c r="A11" s="33" t="s">
        <v>0</v>
      </c>
      <c r="B11" s="34" t="s">
        <v>3</v>
      </c>
      <c r="C11" s="34" t="s">
        <v>4</v>
      </c>
      <c r="D11" s="34" t="s">
        <v>8</v>
      </c>
      <c r="E11" s="34" t="s">
        <v>9</v>
      </c>
      <c r="F11" s="34" t="s">
        <v>6</v>
      </c>
      <c r="G11" s="35" t="s">
        <v>11</v>
      </c>
    </row>
    <row r="12" spans="1:8" ht="13.5" thickTop="1" x14ac:dyDescent="0.2">
      <c r="A12" s="23" t="s">
        <v>12</v>
      </c>
      <c r="B12" s="60">
        <v>28</v>
      </c>
      <c r="C12" s="60">
        <v>9</v>
      </c>
      <c r="D12" s="59">
        <v>733783</v>
      </c>
      <c r="E12" s="59">
        <v>553621.5</v>
      </c>
      <c r="F12" s="26">
        <f>SUM(D12-E12)</f>
        <v>180161.5</v>
      </c>
      <c r="G12" s="59">
        <v>46841.99</v>
      </c>
    </row>
    <row r="13" spans="1:8" x14ac:dyDescent="0.2">
      <c r="A13" s="23" t="s">
        <v>13</v>
      </c>
      <c r="B13" s="60">
        <v>14</v>
      </c>
      <c r="C13" s="60">
        <v>5</v>
      </c>
      <c r="D13" s="59">
        <v>403058</v>
      </c>
      <c r="E13" s="59">
        <v>307551.2</v>
      </c>
      <c r="F13" s="26">
        <f>SUM(D13-E13)</f>
        <v>95506.799999999988</v>
      </c>
      <c r="G13" s="59">
        <v>24831.77</v>
      </c>
    </row>
    <row r="14" spans="1:8" x14ac:dyDescent="0.2">
      <c r="A14" s="23" t="s">
        <v>14</v>
      </c>
      <c r="B14" s="60">
        <v>110</v>
      </c>
      <c r="C14" s="60">
        <v>3</v>
      </c>
      <c r="D14" s="59">
        <v>7001526</v>
      </c>
      <c r="E14" s="59">
        <v>5096092.5999999996</v>
      </c>
      <c r="F14" s="36">
        <f>SUM(D14-E14)</f>
        <v>1905433.4000000004</v>
      </c>
      <c r="G14" s="59">
        <v>619265.86</v>
      </c>
    </row>
    <row r="15" spans="1:8" x14ac:dyDescent="0.2">
      <c r="A15" s="27" t="s">
        <v>15</v>
      </c>
      <c r="B15" s="27">
        <f>SUM(B12:B14)</f>
        <v>152</v>
      </c>
      <c r="C15" s="27">
        <f t="shared" ref="C15:G15" si="1">SUM(C12:C14)</f>
        <v>17</v>
      </c>
      <c r="D15" s="28">
        <f t="shared" si="1"/>
        <v>8138367</v>
      </c>
      <c r="E15" s="28">
        <f t="shared" si="1"/>
        <v>5957265.2999999998</v>
      </c>
      <c r="F15" s="28">
        <f t="shared" si="1"/>
        <v>2181101.7000000002</v>
      </c>
      <c r="G15" s="28">
        <f t="shared" si="1"/>
        <v>690939.62</v>
      </c>
    </row>
    <row r="16" spans="1:8" x14ac:dyDescent="0.2">
      <c r="A16" s="23"/>
      <c r="B16" s="23"/>
      <c r="C16" s="23"/>
      <c r="D16" s="26"/>
      <c r="E16" s="26"/>
      <c r="F16" s="26"/>
      <c r="G16" s="26"/>
    </row>
    <row r="17" spans="1:7" ht="13.5" thickBot="1" x14ac:dyDescent="0.25">
      <c r="A17" s="21" t="s">
        <v>20</v>
      </c>
      <c r="B17" s="21"/>
      <c r="C17" s="29"/>
      <c r="D17" s="29"/>
      <c r="E17" s="29"/>
      <c r="F17" s="29"/>
      <c r="G17" s="29"/>
    </row>
    <row r="18" spans="1:7" ht="13.5" thickTop="1" x14ac:dyDescent="0.2">
      <c r="A18" s="30" t="s">
        <v>1</v>
      </c>
      <c r="B18" s="31" t="s">
        <v>2</v>
      </c>
      <c r="C18" s="31" t="s">
        <v>2</v>
      </c>
      <c r="D18" s="31" t="s">
        <v>7</v>
      </c>
      <c r="E18" s="31" t="s">
        <v>7</v>
      </c>
      <c r="F18" s="31" t="s">
        <v>5</v>
      </c>
      <c r="G18" s="32" t="s">
        <v>10</v>
      </c>
    </row>
    <row r="19" spans="1:7" ht="13.5" thickBot="1" x14ac:dyDescent="0.25">
      <c r="A19" s="33" t="s">
        <v>0</v>
      </c>
      <c r="B19" s="34" t="s">
        <v>3</v>
      </c>
      <c r="C19" s="34" t="s">
        <v>4</v>
      </c>
      <c r="D19" s="34" t="s">
        <v>8</v>
      </c>
      <c r="E19" s="34" t="s">
        <v>9</v>
      </c>
      <c r="F19" s="34" t="s">
        <v>6</v>
      </c>
      <c r="G19" s="35" t="s">
        <v>11</v>
      </c>
    </row>
    <row r="20" spans="1:7" ht="13.5" thickTop="1" x14ac:dyDescent="0.2">
      <c r="A20" s="23" t="s">
        <v>12</v>
      </c>
      <c r="B20" s="60">
        <v>21</v>
      </c>
      <c r="C20" s="60">
        <v>6</v>
      </c>
      <c r="D20" s="59">
        <v>978652</v>
      </c>
      <c r="E20" s="59">
        <v>694366.45</v>
      </c>
      <c r="F20" s="22">
        <f>SUM(D20-E20)</f>
        <v>284285.55000000005</v>
      </c>
      <c r="G20" s="59">
        <v>73914.240000000005</v>
      </c>
    </row>
    <row r="21" spans="1:7" x14ac:dyDescent="0.2">
      <c r="A21" s="23" t="s">
        <v>13</v>
      </c>
      <c r="B21" s="60">
        <v>13</v>
      </c>
      <c r="C21" s="60">
        <v>4</v>
      </c>
      <c r="D21" s="59">
        <v>446022</v>
      </c>
      <c r="E21" s="59">
        <v>310669.84999999998</v>
      </c>
      <c r="F21" s="22">
        <f>SUM(D21-E21)</f>
        <v>135352.15000000002</v>
      </c>
      <c r="G21" s="59">
        <v>35191.56</v>
      </c>
    </row>
    <row r="22" spans="1:7" x14ac:dyDescent="0.2">
      <c r="A22" s="23" t="s">
        <v>14</v>
      </c>
      <c r="B22" s="60">
        <v>76</v>
      </c>
      <c r="C22" s="60">
        <v>3</v>
      </c>
      <c r="D22" s="59">
        <v>6496503.6500000004</v>
      </c>
      <c r="E22" s="59">
        <v>4797591.7</v>
      </c>
      <c r="F22" s="22">
        <f>SUM(D22-E22)</f>
        <v>1698911.9500000002</v>
      </c>
      <c r="G22" s="59">
        <v>552146.38</v>
      </c>
    </row>
    <row r="23" spans="1:7" x14ac:dyDescent="0.2">
      <c r="A23" s="27" t="s">
        <v>15</v>
      </c>
      <c r="B23" s="27">
        <f t="shared" ref="B23:G23" si="2">SUM(B20:B22)</f>
        <v>110</v>
      </c>
      <c r="C23" s="27">
        <f t="shared" si="2"/>
        <v>13</v>
      </c>
      <c r="D23" s="28">
        <f t="shared" si="2"/>
        <v>7921177.6500000004</v>
      </c>
      <c r="E23" s="28">
        <f t="shared" si="2"/>
        <v>5802628</v>
      </c>
      <c r="F23" s="28">
        <f t="shared" si="2"/>
        <v>2118549.6500000004</v>
      </c>
      <c r="G23" s="28">
        <f t="shared" si="2"/>
        <v>661252.18000000005</v>
      </c>
    </row>
    <row r="24" spans="1:7" x14ac:dyDescent="0.2">
      <c r="A24" s="29"/>
      <c r="B24" s="29"/>
      <c r="C24" s="29"/>
      <c r="D24" s="29"/>
      <c r="E24" s="29"/>
      <c r="F24" s="29"/>
      <c r="G24" s="29"/>
    </row>
    <row r="25" spans="1:7" ht="13.5" thickBot="1" x14ac:dyDescent="0.25">
      <c r="A25" s="21" t="s">
        <v>21</v>
      </c>
      <c r="B25" s="21"/>
      <c r="C25" s="29"/>
      <c r="D25" s="29"/>
      <c r="E25" s="29"/>
      <c r="F25" s="29"/>
      <c r="G25" s="29"/>
    </row>
    <row r="26" spans="1:7" ht="13.5" thickTop="1" x14ac:dyDescent="0.2">
      <c r="A26" s="30" t="s">
        <v>1</v>
      </c>
      <c r="B26" s="31" t="s">
        <v>2</v>
      </c>
      <c r="C26" s="31" t="s">
        <v>2</v>
      </c>
      <c r="D26" s="31" t="s">
        <v>7</v>
      </c>
      <c r="E26" s="31" t="s">
        <v>7</v>
      </c>
      <c r="F26" s="31" t="s">
        <v>5</v>
      </c>
      <c r="G26" s="32" t="s">
        <v>10</v>
      </c>
    </row>
    <row r="27" spans="1:7" ht="13.5" thickBot="1" x14ac:dyDescent="0.25">
      <c r="A27" s="33" t="s">
        <v>0</v>
      </c>
      <c r="B27" s="34" t="s">
        <v>3</v>
      </c>
      <c r="C27" s="34" t="s">
        <v>4</v>
      </c>
      <c r="D27" s="34" t="s">
        <v>8</v>
      </c>
      <c r="E27" s="34" t="s">
        <v>9</v>
      </c>
      <c r="F27" s="34" t="s">
        <v>6</v>
      </c>
      <c r="G27" s="35" t="s">
        <v>11</v>
      </c>
    </row>
    <row r="28" spans="1:7" ht="13.5" thickTop="1" x14ac:dyDescent="0.2">
      <c r="A28" s="23" t="s">
        <v>12</v>
      </c>
      <c r="B28" s="60">
        <v>82</v>
      </c>
      <c r="C28" s="60">
        <v>25</v>
      </c>
      <c r="D28" s="59">
        <v>2362733.4</v>
      </c>
      <c r="E28" s="59">
        <v>1708578.4</v>
      </c>
      <c r="F28" s="22">
        <f>SUM(D28-E28)</f>
        <v>654155</v>
      </c>
      <c r="G28" s="59">
        <v>170080.3</v>
      </c>
    </row>
    <row r="29" spans="1:7" x14ac:dyDescent="0.2">
      <c r="A29" s="23" t="s">
        <v>13</v>
      </c>
      <c r="B29" s="60">
        <v>35</v>
      </c>
      <c r="C29" s="60">
        <v>11</v>
      </c>
      <c r="D29" s="59">
        <v>1089992.05</v>
      </c>
      <c r="E29" s="59">
        <v>743086.15</v>
      </c>
      <c r="F29" s="22">
        <f>SUM(D29-E29)</f>
        <v>346905.9</v>
      </c>
      <c r="G29" s="59">
        <v>90195.53</v>
      </c>
    </row>
    <row r="30" spans="1:7" x14ac:dyDescent="0.2">
      <c r="A30" s="23" t="s">
        <v>16</v>
      </c>
      <c r="B30" s="60">
        <v>11</v>
      </c>
      <c r="C30" s="60">
        <v>1</v>
      </c>
      <c r="D30" s="59">
        <v>314565.45</v>
      </c>
      <c r="E30" s="59">
        <v>239684.45</v>
      </c>
      <c r="F30" s="22">
        <f>SUM(D30-E30)</f>
        <v>74881</v>
      </c>
      <c r="G30" s="59">
        <v>19469.060000000001</v>
      </c>
    </row>
    <row r="31" spans="1:7" x14ac:dyDescent="0.2">
      <c r="A31" s="23" t="s">
        <v>14</v>
      </c>
      <c r="B31" s="60">
        <v>118</v>
      </c>
      <c r="C31" s="60">
        <v>4</v>
      </c>
      <c r="D31" s="59">
        <v>7345712.75</v>
      </c>
      <c r="E31" s="59">
        <v>5406263.1500000004</v>
      </c>
      <c r="F31" s="22">
        <f>SUM(D31-E31)</f>
        <v>1939449.5999999996</v>
      </c>
      <c r="G31" s="59">
        <v>630321.12</v>
      </c>
    </row>
    <row r="32" spans="1:7" x14ac:dyDescent="0.2">
      <c r="A32" s="27" t="s">
        <v>15</v>
      </c>
      <c r="B32" s="27">
        <f t="shared" ref="B32:G32" si="3">SUM(B28:B31)</f>
        <v>246</v>
      </c>
      <c r="C32" s="27">
        <f t="shared" si="3"/>
        <v>41</v>
      </c>
      <c r="D32" s="28">
        <f t="shared" si="3"/>
        <v>11113003.65</v>
      </c>
      <c r="E32" s="28">
        <f t="shared" si="3"/>
        <v>8097612.1500000004</v>
      </c>
      <c r="F32" s="28">
        <f t="shared" si="3"/>
        <v>3015391.4999999995</v>
      </c>
      <c r="G32" s="28">
        <f t="shared" si="3"/>
        <v>910066.01</v>
      </c>
    </row>
    <row r="33" spans="1:7" x14ac:dyDescent="0.2">
      <c r="A33" s="29"/>
      <c r="B33" s="29"/>
      <c r="C33" s="29"/>
      <c r="D33" s="29"/>
      <c r="E33" s="29"/>
      <c r="F33" s="29"/>
      <c r="G33" s="29"/>
    </row>
    <row r="34" spans="1:7" ht="13.5" thickBot="1" x14ac:dyDescent="0.25">
      <c r="A34" s="21" t="s">
        <v>22</v>
      </c>
      <c r="B34" s="21"/>
      <c r="C34" s="29"/>
      <c r="D34" s="29"/>
      <c r="E34" s="29"/>
      <c r="F34" s="29"/>
      <c r="G34" s="29"/>
    </row>
    <row r="35" spans="1:7" ht="13.5" thickTop="1" x14ac:dyDescent="0.2">
      <c r="A35" s="30" t="s">
        <v>1</v>
      </c>
      <c r="B35" s="31" t="s">
        <v>2</v>
      </c>
      <c r="C35" s="31" t="s">
        <v>2</v>
      </c>
      <c r="D35" s="31" t="s">
        <v>7</v>
      </c>
      <c r="E35" s="31" t="s">
        <v>7</v>
      </c>
      <c r="F35" s="31" t="s">
        <v>5</v>
      </c>
      <c r="G35" s="32" t="s">
        <v>10</v>
      </c>
    </row>
    <row r="36" spans="1:7" ht="13.5" thickBot="1" x14ac:dyDescent="0.25">
      <c r="A36" s="33" t="s">
        <v>0</v>
      </c>
      <c r="B36" s="34" t="s">
        <v>3</v>
      </c>
      <c r="C36" s="34" t="s">
        <v>4</v>
      </c>
      <c r="D36" s="34" t="s">
        <v>8</v>
      </c>
      <c r="E36" s="34" t="s">
        <v>9</v>
      </c>
      <c r="F36" s="34" t="s">
        <v>6</v>
      </c>
      <c r="G36" s="35" t="s">
        <v>11</v>
      </c>
    </row>
    <row r="37" spans="1:7" ht="13.5" thickTop="1" x14ac:dyDescent="0.2">
      <c r="A37" s="23" t="s">
        <v>12</v>
      </c>
      <c r="B37" s="60">
        <v>147</v>
      </c>
      <c r="C37" s="60">
        <v>43</v>
      </c>
      <c r="D37" s="59">
        <v>5883752.2000000002</v>
      </c>
      <c r="E37" s="59">
        <v>4311142.3</v>
      </c>
      <c r="F37" s="22">
        <f>SUM(D37-E37)</f>
        <v>1572609.9000000004</v>
      </c>
      <c r="G37" s="59">
        <v>408878.57</v>
      </c>
    </row>
    <row r="38" spans="1:7" x14ac:dyDescent="0.2">
      <c r="A38" s="23" t="s">
        <v>13</v>
      </c>
      <c r="B38" s="60">
        <v>45</v>
      </c>
      <c r="C38" s="60">
        <v>13</v>
      </c>
      <c r="D38" s="59">
        <v>1850897.25</v>
      </c>
      <c r="E38" s="59">
        <v>1286536.45</v>
      </c>
      <c r="F38" s="22">
        <f>SUM(D38-E38)</f>
        <v>564360.80000000005</v>
      </c>
      <c r="G38" s="59">
        <v>146733.81</v>
      </c>
    </row>
    <row r="39" spans="1:7" x14ac:dyDescent="0.2">
      <c r="A39" s="23" t="s">
        <v>16</v>
      </c>
      <c r="B39" s="60">
        <v>8</v>
      </c>
      <c r="C39" s="60">
        <v>1</v>
      </c>
      <c r="D39" s="59">
        <v>524144.7</v>
      </c>
      <c r="E39" s="59">
        <v>426471.2</v>
      </c>
      <c r="F39" s="22">
        <f>SUM(D39-E39)</f>
        <v>97673.5</v>
      </c>
      <c r="G39" s="59">
        <v>25395.11</v>
      </c>
    </row>
    <row r="40" spans="1:7" x14ac:dyDescent="0.2">
      <c r="A40" s="23" t="s">
        <v>14</v>
      </c>
      <c r="B40" s="60">
        <v>540</v>
      </c>
      <c r="C40" s="60">
        <v>14</v>
      </c>
      <c r="D40" s="59">
        <v>36659584.899999999</v>
      </c>
      <c r="E40" s="59">
        <v>27916109.449999999</v>
      </c>
      <c r="F40" s="22">
        <f>SUM(D40-E40)</f>
        <v>8743475.4499999993</v>
      </c>
      <c r="G40" s="59">
        <v>2841629.52</v>
      </c>
    </row>
    <row r="41" spans="1:7" x14ac:dyDescent="0.2">
      <c r="A41" s="27" t="s">
        <v>15</v>
      </c>
      <c r="B41" s="27">
        <f t="shared" ref="B41:F41" si="4">SUM(B37:B40)</f>
        <v>740</v>
      </c>
      <c r="C41" s="27">
        <f t="shared" si="4"/>
        <v>71</v>
      </c>
      <c r="D41" s="28">
        <f t="shared" si="4"/>
        <v>44918379.049999997</v>
      </c>
      <c r="E41" s="28">
        <f t="shared" si="4"/>
        <v>33940259.399999999</v>
      </c>
      <c r="F41" s="28">
        <f t="shared" si="4"/>
        <v>10978119.649999999</v>
      </c>
      <c r="G41" s="28">
        <f>SUM(G37:G40)</f>
        <v>3422637.01</v>
      </c>
    </row>
    <row r="42" spans="1:7" x14ac:dyDescent="0.2">
      <c r="A42" s="29"/>
      <c r="B42" s="29"/>
      <c r="C42" s="29"/>
      <c r="D42" s="29"/>
      <c r="E42" s="29"/>
      <c r="F42" s="29"/>
      <c r="G42" s="29"/>
    </row>
    <row r="43" spans="1:7" ht="13.5" thickBot="1" x14ac:dyDescent="0.25">
      <c r="A43" s="24" t="s">
        <v>23</v>
      </c>
      <c r="B43" s="21"/>
      <c r="C43" s="29"/>
      <c r="D43" s="29"/>
      <c r="E43" s="29"/>
      <c r="F43" s="29"/>
      <c r="G43" s="29"/>
    </row>
    <row r="44" spans="1:7" ht="13.5" thickTop="1" x14ac:dyDescent="0.2">
      <c r="A44" s="30" t="s">
        <v>1</v>
      </c>
      <c r="B44" s="31" t="s">
        <v>2</v>
      </c>
      <c r="C44" s="31" t="s">
        <v>2</v>
      </c>
      <c r="D44" s="31" t="s">
        <v>7</v>
      </c>
      <c r="E44" s="31" t="s">
        <v>7</v>
      </c>
      <c r="F44" s="31" t="s">
        <v>5</v>
      </c>
      <c r="G44" s="32" t="s">
        <v>10</v>
      </c>
    </row>
    <row r="45" spans="1:7" ht="13.5" thickBot="1" x14ac:dyDescent="0.25">
      <c r="A45" s="33" t="s">
        <v>0</v>
      </c>
      <c r="B45" s="34" t="s">
        <v>3</v>
      </c>
      <c r="C45" s="34" t="s">
        <v>4</v>
      </c>
      <c r="D45" s="34" t="s">
        <v>8</v>
      </c>
      <c r="E45" s="34" t="s">
        <v>9</v>
      </c>
      <c r="F45" s="34" t="s">
        <v>6</v>
      </c>
      <c r="G45" s="35" t="s">
        <v>11</v>
      </c>
    </row>
    <row r="46" spans="1:7" ht="13.5" thickTop="1" x14ac:dyDescent="0.2">
      <c r="A46" s="23" t="s">
        <v>12</v>
      </c>
      <c r="B46" s="60">
        <v>161</v>
      </c>
      <c r="C46" s="60">
        <v>47</v>
      </c>
      <c r="D46" s="59">
        <v>6189305.5999999996</v>
      </c>
      <c r="E46" s="59">
        <v>4376727.0999999996</v>
      </c>
      <c r="F46" s="22">
        <f>SUM(D46-E46)</f>
        <v>1812578.5</v>
      </c>
      <c r="G46" s="59">
        <v>471270.41</v>
      </c>
    </row>
    <row r="47" spans="1:7" x14ac:dyDescent="0.2">
      <c r="A47" s="23" t="s">
        <v>13</v>
      </c>
      <c r="B47" s="60">
        <v>44</v>
      </c>
      <c r="C47" s="60">
        <v>14</v>
      </c>
      <c r="D47" s="59">
        <v>1200110.3999999999</v>
      </c>
      <c r="E47" s="59">
        <v>856246.85</v>
      </c>
      <c r="F47" s="22">
        <f>SUM(D47-E47)</f>
        <v>343863.54999999993</v>
      </c>
      <c r="G47" s="59">
        <v>89404.52</v>
      </c>
    </row>
    <row r="48" spans="1:7" x14ac:dyDescent="0.2">
      <c r="A48" s="23" t="s">
        <v>14</v>
      </c>
      <c r="B48" s="60">
        <v>801</v>
      </c>
      <c r="C48" s="60">
        <v>21</v>
      </c>
      <c r="D48" s="59">
        <v>51108523.450000003</v>
      </c>
      <c r="E48" s="59">
        <v>38213148.399999999</v>
      </c>
      <c r="F48" s="22">
        <f>SUM(D48-E48)</f>
        <v>12895375.050000004</v>
      </c>
      <c r="G48" s="59">
        <v>4190996.89</v>
      </c>
    </row>
    <row r="49" spans="1:7" x14ac:dyDescent="0.2">
      <c r="A49" s="27" t="s">
        <v>15</v>
      </c>
      <c r="B49" s="27">
        <f t="shared" ref="B49:G49" si="5">SUM(B46:B48)</f>
        <v>1006</v>
      </c>
      <c r="C49" s="27">
        <f t="shared" si="5"/>
        <v>82</v>
      </c>
      <c r="D49" s="28">
        <f t="shared" si="5"/>
        <v>58497939.450000003</v>
      </c>
      <c r="E49" s="28">
        <f t="shared" si="5"/>
        <v>43446122.349999994</v>
      </c>
      <c r="F49" s="28">
        <f t="shared" si="5"/>
        <v>15051817.100000005</v>
      </c>
      <c r="G49" s="28">
        <f t="shared" si="5"/>
        <v>4751671.82</v>
      </c>
    </row>
    <row r="50" spans="1:7" x14ac:dyDescent="0.2">
      <c r="A50" s="29"/>
      <c r="B50" s="29"/>
      <c r="C50" s="29"/>
      <c r="D50" s="29"/>
      <c r="E50" s="29"/>
      <c r="F50" s="29"/>
      <c r="G50" s="29"/>
    </row>
    <row r="51" spans="1:7" ht="13.5" thickBot="1" x14ac:dyDescent="0.25">
      <c r="A51" s="21" t="s">
        <v>24</v>
      </c>
      <c r="B51" s="21"/>
      <c r="C51" s="29"/>
      <c r="D51" s="29"/>
      <c r="E51" s="29"/>
      <c r="F51" s="29"/>
      <c r="G51" s="29"/>
    </row>
    <row r="52" spans="1:7" ht="13.5" thickTop="1" x14ac:dyDescent="0.2">
      <c r="A52" s="30" t="s">
        <v>1</v>
      </c>
      <c r="B52" s="31" t="s">
        <v>2</v>
      </c>
      <c r="C52" s="31" t="s">
        <v>2</v>
      </c>
      <c r="D52" s="31" t="s">
        <v>7</v>
      </c>
      <c r="E52" s="31" t="s">
        <v>7</v>
      </c>
      <c r="F52" s="31" t="s">
        <v>5</v>
      </c>
      <c r="G52" s="32" t="s">
        <v>10</v>
      </c>
    </row>
    <row r="53" spans="1:7" ht="13.5" thickBot="1" x14ac:dyDescent="0.25">
      <c r="A53" s="33" t="s">
        <v>0</v>
      </c>
      <c r="B53" s="34" t="s">
        <v>3</v>
      </c>
      <c r="C53" s="34" t="s">
        <v>4</v>
      </c>
      <c r="D53" s="34" t="s">
        <v>8</v>
      </c>
      <c r="E53" s="34" t="s">
        <v>9</v>
      </c>
      <c r="F53" s="34" t="s">
        <v>6</v>
      </c>
      <c r="G53" s="35" t="s">
        <v>11</v>
      </c>
    </row>
    <row r="54" spans="1:7" ht="13.5" thickTop="1" x14ac:dyDescent="0.2">
      <c r="A54" s="23" t="s">
        <v>12</v>
      </c>
      <c r="B54" s="57">
        <v>4</v>
      </c>
      <c r="C54" s="4">
        <v>1</v>
      </c>
      <c r="D54" s="59">
        <v>379843</v>
      </c>
      <c r="E54" s="59">
        <v>267591.34999999998</v>
      </c>
      <c r="F54" s="22">
        <f>SUM(D54-E54)</f>
        <v>112251.65000000002</v>
      </c>
      <c r="G54" s="59">
        <v>29185.43</v>
      </c>
    </row>
    <row r="55" spans="1:7" x14ac:dyDescent="0.2">
      <c r="A55" s="23" t="s">
        <v>13</v>
      </c>
      <c r="B55" s="57">
        <v>6</v>
      </c>
      <c r="C55" s="4">
        <v>2</v>
      </c>
      <c r="D55" s="59">
        <v>56189</v>
      </c>
      <c r="E55" s="59">
        <v>38157.75</v>
      </c>
      <c r="F55" s="22">
        <f>SUM(D55-E55)</f>
        <v>18031.25</v>
      </c>
      <c r="G55" s="59">
        <v>4688.13</v>
      </c>
    </row>
    <row r="56" spans="1:7" x14ac:dyDescent="0.2">
      <c r="A56" s="23" t="s">
        <v>16</v>
      </c>
      <c r="B56" s="57">
        <v>3</v>
      </c>
      <c r="C56" s="4">
        <v>1</v>
      </c>
      <c r="D56" s="59">
        <v>58508</v>
      </c>
      <c r="E56" s="59">
        <v>40037.300000000003</v>
      </c>
      <c r="F56" s="22">
        <f>SUM(D56-E56)</f>
        <v>18470.699999999997</v>
      </c>
      <c r="G56" s="59">
        <v>4802.38</v>
      </c>
    </row>
    <row r="57" spans="1:7" x14ac:dyDescent="0.2">
      <c r="A57" s="27" t="s">
        <v>15</v>
      </c>
      <c r="B57" s="27">
        <f>SUM(B54:B56)</f>
        <v>13</v>
      </c>
      <c r="C57" s="27">
        <f>SUM(C54:C56)</f>
        <v>4</v>
      </c>
      <c r="D57" s="28">
        <f>SUM(D54:D56)</f>
        <v>494540</v>
      </c>
      <c r="E57" s="28">
        <f t="shared" ref="E57:F57" si="6">SUM(E54:E56)</f>
        <v>345786.39999999997</v>
      </c>
      <c r="F57" s="28">
        <f t="shared" si="6"/>
        <v>148753.60000000003</v>
      </c>
      <c r="G57" s="28">
        <f>SUM(G54:G56)</f>
        <v>38675.939999999995</v>
      </c>
    </row>
    <row r="58" spans="1:7" x14ac:dyDescent="0.2">
      <c r="A58" s="29"/>
      <c r="B58" s="29"/>
      <c r="C58" s="29"/>
      <c r="D58" s="29"/>
      <c r="E58" s="29"/>
      <c r="F58" s="29"/>
      <c r="G58" s="29"/>
    </row>
    <row r="59" spans="1:7" ht="13.5" thickBot="1" x14ac:dyDescent="0.25">
      <c r="A59" s="21" t="s">
        <v>25</v>
      </c>
      <c r="B59" s="21"/>
      <c r="C59" s="29"/>
      <c r="D59" s="29"/>
      <c r="E59" s="29"/>
      <c r="F59" s="29"/>
      <c r="G59" s="29"/>
    </row>
    <row r="60" spans="1:7" ht="13.5" thickTop="1" x14ac:dyDescent="0.2">
      <c r="A60" s="30" t="s">
        <v>1</v>
      </c>
      <c r="B60" s="31" t="s">
        <v>2</v>
      </c>
      <c r="C60" s="31" t="s">
        <v>2</v>
      </c>
      <c r="D60" s="31" t="s">
        <v>7</v>
      </c>
      <c r="E60" s="31" t="s">
        <v>7</v>
      </c>
      <c r="F60" s="31" t="s">
        <v>5</v>
      </c>
      <c r="G60" s="32" t="s">
        <v>10</v>
      </c>
    </row>
    <row r="61" spans="1:7" ht="13.5" thickBot="1" x14ac:dyDescent="0.25">
      <c r="A61" s="33" t="s">
        <v>0</v>
      </c>
      <c r="B61" s="34" t="s">
        <v>3</v>
      </c>
      <c r="C61" s="34" t="s">
        <v>4</v>
      </c>
      <c r="D61" s="34" t="s">
        <v>8</v>
      </c>
      <c r="E61" s="34" t="s">
        <v>9</v>
      </c>
      <c r="F61" s="34" t="s">
        <v>6</v>
      </c>
      <c r="G61" s="35" t="s">
        <v>11</v>
      </c>
    </row>
    <row r="62" spans="1:7" ht="13.5" thickTop="1" x14ac:dyDescent="0.2">
      <c r="A62" s="23" t="s">
        <v>12</v>
      </c>
      <c r="B62" s="23">
        <v>6</v>
      </c>
      <c r="C62" s="23">
        <v>2</v>
      </c>
      <c r="D62" s="22">
        <v>60059</v>
      </c>
      <c r="E62" s="22">
        <v>38386.1</v>
      </c>
      <c r="F62" s="22">
        <f>SUM(D62-E62)</f>
        <v>21672.9</v>
      </c>
      <c r="G62" s="22">
        <v>5634.95</v>
      </c>
    </row>
    <row r="63" spans="1:7" x14ac:dyDescent="0.2">
      <c r="A63" s="23" t="s">
        <v>14</v>
      </c>
      <c r="B63" s="23">
        <v>179</v>
      </c>
      <c r="C63" s="23">
        <v>5</v>
      </c>
      <c r="D63" s="22">
        <v>11046804.800000001</v>
      </c>
      <c r="E63" s="22">
        <v>8383398.5999999996</v>
      </c>
      <c r="F63" s="22">
        <f>SUM(D63-E63)</f>
        <v>2663406.2000000011</v>
      </c>
      <c r="G63" s="22">
        <v>865607.02</v>
      </c>
    </row>
    <row r="64" spans="1:7" x14ac:dyDescent="0.2">
      <c r="A64" s="27" t="s">
        <v>15</v>
      </c>
      <c r="B64" s="27">
        <f t="shared" ref="B64:G64" si="7">SUM(B62:B63)</f>
        <v>185</v>
      </c>
      <c r="C64" s="27">
        <f t="shared" si="7"/>
        <v>7</v>
      </c>
      <c r="D64" s="28">
        <f t="shared" si="7"/>
        <v>11106863.800000001</v>
      </c>
      <c r="E64" s="28">
        <f t="shared" si="7"/>
        <v>8421784.6999999993</v>
      </c>
      <c r="F64" s="28">
        <f t="shared" si="7"/>
        <v>2685079.100000001</v>
      </c>
      <c r="G64" s="28">
        <f t="shared" si="7"/>
        <v>871241.97</v>
      </c>
    </row>
    <row r="65" spans="1:7" x14ac:dyDescent="0.2">
      <c r="A65" s="29"/>
      <c r="B65" s="29"/>
      <c r="C65" s="29"/>
      <c r="D65" s="29"/>
      <c r="E65" s="29"/>
      <c r="F65" s="29"/>
      <c r="G65" s="29"/>
    </row>
    <row r="66" spans="1:7" ht="13.5" thickBot="1" x14ac:dyDescent="0.25">
      <c r="A66" s="21" t="s">
        <v>26</v>
      </c>
      <c r="B66" s="21"/>
      <c r="C66" s="29"/>
      <c r="D66" s="29"/>
      <c r="E66" s="29"/>
      <c r="F66" s="29"/>
      <c r="G66" s="29"/>
    </row>
    <row r="67" spans="1:7" ht="13.5" thickTop="1" x14ac:dyDescent="0.2">
      <c r="A67" s="30" t="s">
        <v>1</v>
      </c>
      <c r="B67" s="31" t="s">
        <v>2</v>
      </c>
      <c r="C67" s="31" t="s">
        <v>2</v>
      </c>
      <c r="D67" s="31" t="s">
        <v>7</v>
      </c>
      <c r="E67" s="31" t="s">
        <v>7</v>
      </c>
      <c r="F67" s="31" t="s">
        <v>5</v>
      </c>
      <c r="G67" s="32" t="s">
        <v>10</v>
      </c>
    </row>
    <row r="68" spans="1:7" ht="13.5" thickBot="1" x14ac:dyDescent="0.25">
      <c r="A68" s="33" t="s">
        <v>0</v>
      </c>
      <c r="B68" s="34" t="s">
        <v>3</v>
      </c>
      <c r="C68" s="34" t="s">
        <v>4</v>
      </c>
      <c r="D68" s="34" t="s">
        <v>8</v>
      </c>
      <c r="E68" s="34" t="s">
        <v>9</v>
      </c>
      <c r="F68" s="34" t="s">
        <v>6</v>
      </c>
      <c r="G68" s="35" t="s">
        <v>11</v>
      </c>
    </row>
    <row r="69" spans="1:7" ht="13.5" thickTop="1" x14ac:dyDescent="0.2">
      <c r="A69" s="23" t="s">
        <v>12</v>
      </c>
      <c r="B69" s="23">
        <v>8</v>
      </c>
      <c r="C69" s="23">
        <v>2</v>
      </c>
      <c r="D69" s="22">
        <v>931754</v>
      </c>
      <c r="E69" s="22">
        <v>697502.7</v>
      </c>
      <c r="F69" s="22">
        <f>SUM(D69-E69)</f>
        <v>234251.30000000005</v>
      </c>
      <c r="G69" s="22">
        <v>60905.34</v>
      </c>
    </row>
    <row r="70" spans="1:7" x14ac:dyDescent="0.2">
      <c r="A70" s="23" t="s">
        <v>13</v>
      </c>
      <c r="B70" s="23"/>
      <c r="C70" s="23"/>
      <c r="D70" s="22"/>
      <c r="E70" s="22"/>
      <c r="F70" s="22"/>
      <c r="G70" s="22"/>
    </row>
    <row r="71" spans="1:7" x14ac:dyDescent="0.2">
      <c r="A71" s="23" t="s">
        <v>14</v>
      </c>
      <c r="B71" s="23">
        <v>20</v>
      </c>
      <c r="C71" s="23">
        <v>1</v>
      </c>
      <c r="D71" s="22">
        <v>1435024</v>
      </c>
      <c r="E71" s="22">
        <v>1093291.75</v>
      </c>
      <c r="F71" s="22">
        <f>SUM(D71-E71)</f>
        <v>341732.25</v>
      </c>
      <c r="G71" s="22">
        <v>111062.98</v>
      </c>
    </row>
    <row r="72" spans="1:7" x14ac:dyDescent="0.2">
      <c r="A72" s="27" t="s">
        <v>15</v>
      </c>
      <c r="B72" s="27">
        <f t="shared" ref="B72:G72" si="8">SUM(B69:B71)</f>
        <v>28</v>
      </c>
      <c r="C72" s="27">
        <f t="shared" si="8"/>
        <v>3</v>
      </c>
      <c r="D72" s="28">
        <f t="shared" si="8"/>
        <v>2366778</v>
      </c>
      <c r="E72" s="28">
        <f t="shared" si="8"/>
        <v>1790794.45</v>
      </c>
      <c r="F72" s="28">
        <f t="shared" si="8"/>
        <v>575983.55000000005</v>
      </c>
      <c r="G72" s="28">
        <f t="shared" si="8"/>
        <v>171968.32</v>
      </c>
    </row>
    <row r="73" spans="1:7" x14ac:dyDescent="0.2">
      <c r="A73" s="29"/>
      <c r="B73" s="29"/>
      <c r="C73" s="29"/>
      <c r="D73" s="29"/>
      <c r="E73" s="29"/>
      <c r="F73" s="29"/>
      <c r="G73" s="29"/>
    </row>
    <row r="74" spans="1:7" ht="13.5" thickBot="1" x14ac:dyDescent="0.25">
      <c r="A74" s="21" t="s">
        <v>27</v>
      </c>
      <c r="B74" s="21"/>
      <c r="C74" s="29"/>
      <c r="D74" s="29"/>
      <c r="E74" s="29"/>
      <c r="F74" s="29"/>
      <c r="G74" s="29"/>
    </row>
    <row r="75" spans="1:7" ht="13.5" thickTop="1" x14ac:dyDescent="0.2">
      <c r="A75" s="30" t="s">
        <v>1</v>
      </c>
      <c r="B75" s="31" t="s">
        <v>2</v>
      </c>
      <c r="C75" s="31" t="s">
        <v>2</v>
      </c>
      <c r="D75" s="31" t="s">
        <v>7</v>
      </c>
      <c r="E75" s="31" t="s">
        <v>7</v>
      </c>
      <c r="F75" s="31" t="s">
        <v>5</v>
      </c>
      <c r="G75" s="32" t="s">
        <v>10</v>
      </c>
    </row>
    <row r="76" spans="1:7" ht="13.5" thickBot="1" x14ac:dyDescent="0.25">
      <c r="A76" s="33" t="s">
        <v>0</v>
      </c>
      <c r="B76" s="34" t="s">
        <v>3</v>
      </c>
      <c r="C76" s="34" t="s">
        <v>4</v>
      </c>
      <c r="D76" s="34" t="s">
        <v>8</v>
      </c>
      <c r="E76" s="34" t="s">
        <v>9</v>
      </c>
      <c r="F76" s="34" t="s">
        <v>6</v>
      </c>
      <c r="G76" s="35" t="s">
        <v>11</v>
      </c>
    </row>
    <row r="77" spans="1:7" ht="13.5" thickTop="1" x14ac:dyDescent="0.2">
      <c r="A77" s="23" t="s">
        <v>12</v>
      </c>
      <c r="B77" s="23">
        <v>46</v>
      </c>
      <c r="C77" s="23">
        <v>14</v>
      </c>
      <c r="D77" s="22">
        <v>2250785</v>
      </c>
      <c r="E77" s="22">
        <v>1601880.5</v>
      </c>
      <c r="F77" s="22">
        <f>SUM(D77-E77)</f>
        <v>648904.5</v>
      </c>
      <c r="G77" s="22">
        <v>168715.17</v>
      </c>
    </row>
    <row r="78" spans="1:7" x14ac:dyDescent="0.2">
      <c r="A78" s="23" t="s">
        <v>13</v>
      </c>
      <c r="B78" s="23">
        <v>25</v>
      </c>
      <c r="C78" s="23">
        <v>8</v>
      </c>
      <c r="D78" s="22">
        <v>927757.1</v>
      </c>
      <c r="E78" s="22">
        <v>678438.55</v>
      </c>
      <c r="F78" s="22">
        <f>SUM(D78-E78)</f>
        <v>249318.54999999993</v>
      </c>
      <c r="G78" s="22">
        <v>64822.82</v>
      </c>
    </row>
    <row r="79" spans="1:7" x14ac:dyDescent="0.2">
      <c r="A79" s="23" t="s">
        <v>14</v>
      </c>
      <c r="B79" s="23">
        <v>146</v>
      </c>
      <c r="C79" s="23">
        <v>4</v>
      </c>
      <c r="D79" s="22">
        <v>18223222.699999999</v>
      </c>
      <c r="E79" s="22">
        <v>13819345.15</v>
      </c>
      <c r="F79" s="22">
        <f>SUM(D79-E79)</f>
        <v>4403877.5499999989</v>
      </c>
      <c r="G79" s="22">
        <v>1431260.2</v>
      </c>
    </row>
    <row r="80" spans="1:7" x14ac:dyDescent="0.2">
      <c r="A80" s="27" t="s">
        <v>15</v>
      </c>
      <c r="B80" s="27">
        <f t="shared" ref="B80:G80" si="9">SUM(B77:B79)</f>
        <v>217</v>
      </c>
      <c r="C80" s="27">
        <f t="shared" si="9"/>
        <v>26</v>
      </c>
      <c r="D80" s="28">
        <f t="shared" si="9"/>
        <v>21401764.800000001</v>
      </c>
      <c r="E80" s="28">
        <f t="shared" si="9"/>
        <v>16099664.199999999</v>
      </c>
      <c r="F80" s="28">
        <f t="shared" si="9"/>
        <v>5302100.5999999987</v>
      </c>
      <c r="G80" s="28">
        <f t="shared" si="9"/>
        <v>1664798.19</v>
      </c>
    </row>
    <row r="81" spans="1:7" x14ac:dyDescent="0.2">
      <c r="A81" s="29"/>
      <c r="B81" s="29"/>
      <c r="C81" s="29"/>
      <c r="D81" s="29"/>
      <c r="E81" s="29"/>
      <c r="F81" s="29"/>
      <c r="G81" s="29"/>
    </row>
    <row r="82" spans="1:7" ht="13.5" thickBot="1" x14ac:dyDescent="0.25">
      <c r="A82" s="21" t="s">
        <v>28</v>
      </c>
      <c r="B82" s="21"/>
      <c r="C82" s="29"/>
      <c r="D82" s="29"/>
      <c r="E82" s="29"/>
      <c r="F82" s="29"/>
      <c r="G82" s="29"/>
    </row>
    <row r="83" spans="1:7" ht="13.5" thickTop="1" x14ac:dyDescent="0.2">
      <c r="A83" s="30" t="s">
        <v>1</v>
      </c>
      <c r="B83" s="31" t="s">
        <v>2</v>
      </c>
      <c r="C83" s="31" t="s">
        <v>2</v>
      </c>
      <c r="D83" s="31" t="s">
        <v>7</v>
      </c>
      <c r="E83" s="31" t="s">
        <v>7</v>
      </c>
      <c r="F83" s="31" t="s">
        <v>5</v>
      </c>
      <c r="G83" s="32" t="s">
        <v>10</v>
      </c>
    </row>
    <row r="84" spans="1:7" ht="13.5" thickBot="1" x14ac:dyDescent="0.25">
      <c r="A84" s="33" t="s">
        <v>0</v>
      </c>
      <c r="B84" s="34" t="s">
        <v>3</v>
      </c>
      <c r="C84" s="34" t="s">
        <v>4</v>
      </c>
      <c r="D84" s="34" t="s">
        <v>8</v>
      </c>
      <c r="E84" s="34" t="s">
        <v>9</v>
      </c>
      <c r="F84" s="34" t="s">
        <v>6</v>
      </c>
      <c r="G84" s="35" t="s">
        <v>11</v>
      </c>
    </row>
    <row r="85" spans="1:7" ht="13.5" thickTop="1" x14ac:dyDescent="0.2">
      <c r="A85" s="23" t="s">
        <v>12</v>
      </c>
      <c r="B85" s="23">
        <v>604</v>
      </c>
      <c r="C85" s="23">
        <v>169</v>
      </c>
      <c r="D85" s="22">
        <v>32772467.5</v>
      </c>
      <c r="E85" s="22">
        <v>23405093.25</v>
      </c>
      <c r="F85" s="22">
        <f>SUM(D85-E85)</f>
        <v>9367374.25</v>
      </c>
      <c r="G85" s="22">
        <v>2435517.31</v>
      </c>
    </row>
    <row r="86" spans="1:7" x14ac:dyDescent="0.2">
      <c r="A86" s="23" t="s">
        <v>13</v>
      </c>
      <c r="B86" s="23">
        <v>341</v>
      </c>
      <c r="C86" s="23">
        <v>110</v>
      </c>
      <c r="D86" s="22">
        <v>13529023.300000001</v>
      </c>
      <c r="E86" s="22">
        <v>9756771.75</v>
      </c>
      <c r="F86" s="22">
        <f>SUM(D86-E86)</f>
        <v>3772251.5500000007</v>
      </c>
      <c r="G86" s="22">
        <v>980785.4</v>
      </c>
    </row>
    <row r="87" spans="1:7" x14ac:dyDescent="0.2">
      <c r="A87" s="23" t="s">
        <v>17</v>
      </c>
      <c r="B87" s="23">
        <v>469</v>
      </c>
      <c r="C87" s="23">
        <v>5</v>
      </c>
      <c r="D87" s="22">
        <v>33183561.25</v>
      </c>
      <c r="E87" s="22">
        <v>26063096.899999999</v>
      </c>
      <c r="F87" s="22">
        <f>SUM(D87-E87)</f>
        <v>7120464.3500000015</v>
      </c>
      <c r="G87" s="22">
        <v>1281683.58</v>
      </c>
    </row>
    <row r="88" spans="1:7" x14ac:dyDescent="0.2">
      <c r="A88" s="23" t="s">
        <v>14</v>
      </c>
      <c r="B88" s="23">
        <v>242</v>
      </c>
      <c r="C88" s="23">
        <v>5</v>
      </c>
      <c r="D88" s="22">
        <v>24842293</v>
      </c>
      <c r="E88" s="22">
        <v>19099048</v>
      </c>
      <c r="F88" s="22">
        <f>SUM(D88-E88)</f>
        <v>5743245</v>
      </c>
      <c r="G88" s="22">
        <v>1866554.63</v>
      </c>
    </row>
    <row r="89" spans="1:7" x14ac:dyDescent="0.2">
      <c r="A89" s="27" t="s">
        <v>15</v>
      </c>
      <c r="B89" s="27">
        <f t="shared" ref="B89:G89" si="10">SUM(B85:B88)</f>
        <v>1656</v>
      </c>
      <c r="C89" s="27">
        <f t="shared" si="10"/>
        <v>289</v>
      </c>
      <c r="D89" s="28">
        <f>SUM(D85:D88)</f>
        <v>104327345.05</v>
      </c>
      <c r="E89" s="28">
        <f>SUM(E85:E88)</f>
        <v>78324009.900000006</v>
      </c>
      <c r="F89" s="28">
        <f t="shared" si="10"/>
        <v>26003335.150000002</v>
      </c>
      <c r="G89" s="28">
        <f t="shared" si="10"/>
        <v>6564540.9199999999</v>
      </c>
    </row>
    <row r="90" spans="1:7" x14ac:dyDescent="0.2">
      <c r="A90" s="29"/>
      <c r="B90" s="29"/>
      <c r="C90" s="29"/>
      <c r="D90" s="29"/>
      <c r="E90" s="29"/>
      <c r="F90" s="29"/>
      <c r="G90" s="29"/>
    </row>
    <row r="91" spans="1:7" ht="13.5" thickBot="1" x14ac:dyDescent="0.25">
      <c r="A91" s="21" t="s">
        <v>29</v>
      </c>
      <c r="B91" s="21"/>
      <c r="C91" s="29"/>
      <c r="D91" s="29"/>
      <c r="E91" s="29"/>
      <c r="F91" s="29"/>
      <c r="G91" s="29"/>
    </row>
    <row r="92" spans="1:7" ht="13.5" thickTop="1" x14ac:dyDescent="0.2">
      <c r="A92" s="30" t="s">
        <v>1</v>
      </c>
      <c r="B92" s="31" t="s">
        <v>2</v>
      </c>
      <c r="C92" s="31" t="s">
        <v>2</v>
      </c>
      <c r="D92" s="31" t="s">
        <v>7</v>
      </c>
      <c r="E92" s="31" t="s">
        <v>7</v>
      </c>
      <c r="F92" s="31" t="s">
        <v>5</v>
      </c>
      <c r="G92" s="32" t="s">
        <v>10</v>
      </c>
    </row>
    <row r="93" spans="1:7" ht="13.5" thickBot="1" x14ac:dyDescent="0.25">
      <c r="A93" s="33" t="s">
        <v>0</v>
      </c>
      <c r="B93" s="34" t="s">
        <v>3</v>
      </c>
      <c r="C93" s="34" t="s">
        <v>4</v>
      </c>
      <c r="D93" s="34" t="s">
        <v>8</v>
      </c>
      <c r="E93" s="34" t="s">
        <v>9</v>
      </c>
      <c r="F93" s="34" t="s">
        <v>6</v>
      </c>
      <c r="G93" s="35" t="s">
        <v>11</v>
      </c>
    </row>
    <row r="94" spans="1:7" ht="13.5" thickTop="1" x14ac:dyDescent="0.2">
      <c r="A94" s="23" t="s">
        <v>12</v>
      </c>
      <c r="B94" s="23">
        <v>27</v>
      </c>
      <c r="C94" s="23">
        <v>7</v>
      </c>
      <c r="D94" s="22">
        <v>951195</v>
      </c>
      <c r="E94" s="22">
        <v>736039.25</v>
      </c>
      <c r="F94" s="22">
        <f>SUM(D94-E94)</f>
        <v>215155.75</v>
      </c>
      <c r="G94" s="22">
        <v>55940.5</v>
      </c>
    </row>
    <row r="95" spans="1:7" x14ac:dyDescent="0.2">
      <c r="A95" s="23" t="s">
        <v>13</v>
      </c>
      <c r="B95" s="23">
        <v>9</v>
      </c>
      <c r="C95" s="23">
        <v>3</v>
      </c>
      <c r="D95" s="22">
        <v>177759</v>
      </c>
      <c r="E95" s="22">
        <v>120773.15</v>
      </c>
      <c r="F95" s="22">
        <f>SUM(D95-E95)</f>
        <v>56985.850000000006</v>
      </c>
      <c r="G95" s="22">
        <v>14816.32</v>
      </c>
    </row>
    <row r="96" spans="1:7" x14ac:dyDescent="0.2">
      <c r="A96" s="23" t="s">
        <v>14</v>
      </c>
      <c r="B96" s="23">
        <v>127</v>
      </c>
      <c r="C96" s="23">
        <v>3</v>
      </c>
      <c r="D96" s="22">
        <v>7727704</v>
      </c>
      <c r="E96" s="22">
        <v>5827601.7000000002</v>
      </c>
      <c r="F96" s="22">
        <f>SUM(D96-E96)</f>
        <v>1900102.2999999998</v>
      </c>
      <c r="G96" s="22">
        <v>617533.25</v>
      </c>
    </row>
    <row r="97" spans="1:7" x14ac:dyDescent="0.2">
      <c r="A97" s="27" t="s">
        <v>15</v>
      </c>
      <c r="B97" s="27">
        <f t="shared" ref="B97:G97" si="11">SUM(B94:B96)</f>
        <v>163</v>
      </c>
      <c r="C97" s="27">
        <f t="shared" si="11"/>
        <v>13</v>
      </c>
      <c r="D97" s="28">
        <f t="shared" si="11"/>
        <v>8856658</v>
      </c>
      <c r="E97" s="28">
        <f t="shared" si="11"/>
        <v>6684414.1000000006</v>
      </c>
      <c r="F97" s="28">
        <f t="shared" si="11"/>
        <v>2172243.9</v>
      </c>
      <c r="G97" s="28">
        <f t="shared" si="11"/>
        <v>688290.07000000007</v>
      </c>
    </row>
    <row r="98" spans="1:7" x14ac:dyDescent="0.2">
      <c r="A98" s="29"/>
      <c r="B98" s="29"/>
      <c r="C98" s="29"/>
      <c r="D98" s="29"/>
      <c r="E98" s="29"/>
      <c r="F98" s="29"/>
      <c r="G98" s="29"/>
    </row>
    <row r="99" spans="1:7" ht="13.5" thickBot="1" x14ac:dyDescent="0.25">
      <c r="A99" s="21" t="s">
        <v>30</v>
      </c>
      <c r="B99" s="21"/>
      <c r="C99" s="29"/>
      <c r="D99" s="29"/>
      <c r="E99" s="29"/>
      <c r="F99" s="29"/>
      <c r="G99" s="29"/>
    </row>
    <row r="100" spans="1:7" ht="13.5" thickTop="1" x14ac:dyDescent="0.2">
      <c r="A100" s="30" t="s">
        <v>1</v>
      </c>
      <c r="B100" s="31" t="s">
        <v>2</v>
      </c>
      <c r="C100" s="31" t="s">
        <v>2</v>
      </c>
      <c r="D100" s="31" t="s">
        <v>7</v>
      </c>
      <c r="E100" s="31" t="s">
        <v>7</v>
      </c>
      <c r="F100" s="31" t="s">
        <v>5</v>
      </c>
      <c r="G100" s="32" t="s">
        <v>10</v>
      </c>
    </row>
    <row r="101" spans="1:7" ht="13.5" thickBot="1" x14ac:dyDescent="0.25">
      <c r="A101" s="33" t="s">
        <v>0</v>
      </c>
      <c r="B101" s="34" t="s">
        <v>3</v>
      </c>
      <c r="C101" s="34" t="s">
        <v>4</v>
      </c>
      <c r="D101" s="34" t="s">
        <v>8</v>
      </c>
      <c r="E101" s="34" t="s">
        <v>9</v>
      </c>
      <c r="F101" s="34" t="s">
        <v>6</v>
      </c>
      <c r="G101" s="35" t="s">
        <v>11</v>
      </c>
    </row>
    <row r="102" spans="1:7" ht="13.5" thickTop="1" x14ac:dyDescent="0.2">
      <c r="A102" s="23" t="s">
        <v>12</v>
      </c>
      <c r="B102" s="23">
        <v>117</v>
      </c>
      <c r="C102" s="23">
        <v>37</v>
      </c>
      <c r="D102" s="22">
        <v>3722643.25</v>
      </c>
      <c r="E102" s="22">
        <v>2704136.75</v>
      </c>
      <c r="F102" s="22">
        <f>SUM(D102-E102)</f>
        <v>1018506.5</v>
      </c>
      <c r="G102" s="22">
        <v>264811.69</v>
      </c>
    </row>
    <row r="103" spans="1:7" x14ac:dyDescent="0.2">
      <c r="A103" s="23" t="s">
        <v>13</v>
      </c>
      <c r="B103" s="23">
        <v>30</v>
      </c>
      <c r="C103" s="23">
        <v>10</v>
      </c>
      <c r="D103" s="22">
        <v>504076</v>
      </c>
      <c r="E103" s="22">
        <v>351369.35</v>
      </c>
      <c r="F103" s="22">
        <f>SUM(D103-E103)</f>
        <v>152706.65000000002</v>
      </c>
      <c r="G103" s="22">
        <v>39703.730000000003</v>
      </c>
    </row>
    <row r="104" spans="1:7" x14ac:dyDescent="0.2">
      <c r="A104" s="23" t="s">
        <v>16</v>
      </c>
      <c r="B104" s="23">
        <v>7</v>
      </c>
      <c r="C104" s="23">
        <v>1</v>
      </c>
      <c r="D104" s="22">
        <v>224788.4</v>
      </c>
      <c r="E104" s="22">
        <v>172681.25</v>
      </c>
      <c r="F104" s="22">
        <f>SUM(D104-E104)</f>
        <v>52107.149999999994</v>
      </c>
      <c r="G104" s="22">
        <v>13547.86</v>
      </c>
    </row>
    <row r="105" spans="1:7" x14ac:dyDescent="0.2">
      <c r="A105" s="23" t="s">
        <v>17</v>
      </c>
      <c r="B105" s="23">
        <v>41</v>
      </c>
      <c r="C105" s="23">
        <v>1</v>
      </c>
      <c r="D105" s="22">
        <v>1735314</v>
      </c>
      <c r="E105" s="22">
        <v>1375074.5</v>
      </c>
      <c r="F105" s="22">
        <f>SUM(D105-E105)</f>
        <v>360239.5</v>
      </c>
      <c r="G105" s="22">
        <v>64843.11</v>
      </c>
    </row>
    <row r="106" spans="1:7" x14ac:dyDescent="0.2">
      <c r="A106" s="23" t="s">
        <v>14</v>
      </c>
      <c r="B106" s="23">
        <v>510</v>
      </c>
      <c r="C106" s="23">
        <v>12</v>
      </c>
      <c r="D106" s="22">
        <v>37706338.399999999</v>
      </c>
      <c r="E106" s="22">
        <v>28514773.149999999</v>
      </c>
      <c r="F106" s="22">
        <f>SUM(D106-E106)</f>
        <v>9191565.25</v>
      </c>
      <c r="G106" s="22">
        <v>2987258.71</v>
      </c>
    </row>
    <row r="107" spans="1:7" x14ac:dyDescent="0.2">
      <c r="A107" s="27" t="s">
        <v>15</v>
      </c>
      <c r="B107" s="27">
        <f>SUM(B102:B106)</f>
        <v>705</v>
      </c>
      <c r="C107" s="27">
        <f t="shared" ref="C107:G107" si="12">SUM(C102:C106)</f>
        <v>61</v>
      </c>
      <c r="D107" s="28">
        <f t="shared" si="12"/>
        <v>43893160.049999997</v>
      </c>
      <c r="E107" s="28">
        <f t="shared" si="12"/>
        <v>33118035</v>
      </c>
      <c r="F107" s="28">
        <f t="shared" si="12"/>
        <v>10775125.050000001</v>
      </c>
      <c r="G107" s="28">
        <f t="shared" si="12"/>
        <v>3370165.1</v>
      </c>
    </row>
    <row r="108" spans="1:7" x14ac:dyDescent="0.2">
      <c r="A108" s="29"/>
      <c r="B108" s="29"/>
      <c r="C108" s="29"/>
      <c r="D108" s="29"/>
      <c r="E108" s="29">
        <v>0</v>
      </c>
      <c r="F108" s="29"/>
      <c r="G108" s="29"/>
    </row>
    <row r="109" spans="1:7" ht="13.5" thickBot="1" x14ac:dyDescent="0.25">
      <c r="A109" s="21" t="s">
        <v>31</v>
      </c>
      <c r="B109" s="21"/>
      <c r="C109" s="29"/>
      <c r="D109" s="29"/>
      <c r="E109" s="29"/>
      <c r="F109" s="29"/>
      <c r="G109" s="29"/>
    </row>
    <row r="110" spans="1:7" ht="13.5" thickTop="1" x14ac:dyDescent="0.2">
      <c r="A110" s="30" t="s">
        <v>1</v>
      </c>
      <c r="B110" s="31" t="s">
        <v>2</v>
      </c>
      <c r="C110" s="31" t="s">
        <v>2</v>
      </c>
      <c r="D110" s="31" t="s">
        <v>7</v>
      </c>
      <c r="E110" s="31" t="s">
        <v>7</v>
      </c>
      <c r="F110" s="31" t="s">
        <v>5</v>
      </c>
      <c r="G110" s="32" t="s">
        <v>10</v>
      </c>
    </row>
    <row r="111" spans="1:7" ht="13.5" thickBot="1" x14ac:dyDescent="0.25">
      <c r="A111" s="33" t="s">
        <v>0</v>
      </c>
      <c r="B111" s="34" t="s">
        <v>3</v>
      </c>
      <c r="C111" s="34" t="s">
        <v>4</v>
      </c>
      <c r="D111" s="34" t="s">
        <v>8</v>
      </c>
      <c r="E111" s="34" t="s">
        <v>9</v>
      </c>
      <c r="F111" s="34" t="s">
        <v>6</v>
      </c>
      <c r="G111" s="35" t="s">
        <v>11</v>
      </c>
    </row>
    <row r="112" spans="1:7" ht="13.5" thickTop="1" x14ac:dyDescent="0.2">
      <c r="A112" s="23" t="s">
        <v>12</v>
      </c>
      <c r="B112" s="23">
        <v>6</v>
      </c>
      <c r="C112" s="23">
        <v>2</v>
      </c>
      <c r="D112" s="22">
        <v>159380.75</v>
      </c>
      <c r="E112" s="22">
        <v>126856.15</v>
      </c>
      <c r="F112" s="22">
        <f>SUM(D112-E112)</f>
        <v>32524.600000000006</v>
      </c>
      <c r="G112" s="22">
        <v>8456.4</v>
      </c>
    </row>
    <row r="113" spans="1:7" x14ac:dyDescent="0.2">
      <c r="A113" s="23" t="s">
        <v>14</v>
      </c>
      <c r="B113" s="23">
        <v>181</v>
      </c>
      <c r="C113" s="23">
        <v>6</v>
      </c>
      <c r="D113" s="22">
        <v>13569351.65</v>
      </c>
      <c r="E113" s="22">
        <v>10376127.800000001</v>
      </c>
      <c r="F113" s="22">
        <f>SUM(D113-E113)</f>
        <v>3193223.8499999996</v>
      </c>
      <c r="G113" s="22">
        <v>1037797.75</v>
      </c>
    </row>
    <row r="114" spans="1:7" x14ac:dyDescent="0.2">
      <c r="A114" s="27" t="s">
        <v>15</v>
      </c>
      <c r="B114" s="27">
        <f t="shared" ref="B114:G114" si="13">SUM(B112:B113)</f>
        <v>187</v>
      </c>
      <c r="C114" s="27">
        <f t="shared" si="13"/>
        <v>8</v>
      </c>
      <c r="D114" s="28">
        <f t="shared" si="13"/>
        <v>13728732.4</v>
      </c>
      <c r="E114" s="28">
        <f t="shared" si="13"/>
        <v>10502983.950000001</v>
      </c>
      <c r="F114" s="28">
        <f t="shared" si="13"/>
        <v>3225748.4499999997</v>
      </c>
      <c r="G114" s="28">
        <f t="shared" si="13"/>
        <v>1046254.15</v>
      </c>
    </row>
    <row r="115" spans="1:7" x14ac:dyDescent="0.2">
      <c r="A115" s="23"/>
      <c r="B115" s="23"/>
      <c r="C115" s="23"/>
      <c r="D115" s="22"/>
      <c r="E115" s="22"/>
      <c r="F115" s="22"/>
      <c r="G115" s="22"/>
    </row>
    <row r="116" spans="1:7" x14ac:dyDescent="0.2">
      <c r="A116" s="23"/>
      <c r="B116" s="23"/>
      <c r="C116" s="23"/>
      <c r="D116" s="22"/>
      <c r="E116" s="22"/>
      <c r="F116" s="22"/>
      <c r="G116" s="22"/>
    </row>
    <row r="117" spans="1:7" ht="13.5" thickBot="1" x14ac:dyDescent="0.25">
      <c r="A117" s="21" t="s">
        <v>32</v>
      </c>
      <c r="B117" s="21"/>
      <c r="C117" s="29"/>
      <c r="D117" s="29"/>
      <c r="E117" s="29"/>
      <c r="F117" s="29"/>
      <c r="G117" s="29"/>
    </row>
    <row r="118" spans="1:7" ht="13.5" thickTop="1" x14ac:dyDescent="0.2">
      <c r="A118" s="30" t="s">
        <v>1</v>
      </c>
      <c r="B118" s="31" t="s">
        <v>2</v>
      </c>
      <c r="C118" s="31" t="s">
        <v>2</v>
      </c>
      <c r="D118" s="31" t="s">
        <v>7</v>
      </c>
      <c r="E118" s="31" t="s">
        <v>7</v>
      </c>
      <c r="F118" s="31" t="s">
        <v>5</v>
      </c>
      <c r="G118" s="32" t="s">
        <v>10</v>
      </c>
    </row>
    <row r="119" spans="1:7" ht="13.5" thickBot="1" x14ac:dyDescent="0.25">
      <c r="A119" s="33" t="s">
        <v>0</v>
      </c>
      <c r="B119" s="34" t="s">
        <v>3</v>
      </c>
      <c r="C119" s="34" t="s">
        <v>4</v>
      </c>
      <c r="D119" s="34" t="s">
        <v>8</v>
      </c>
      <c r="E119" s="34" t="s">
        <v>9</v>
      </c>
      <c r="F119" s="34" t="s">
        <v>6</v>
      </c>
      <c r="G119" s="35" t="s">
        <v>11</v>
      </c>
    </row>
    <row r="120" spans="1:7" ht="13.5" thickTop="1" x14ac:dyDescent="0.2">
      <c r="A120" s="23" t="s">
        <v>12</v>
      </c>
      <c r="B120" s="23">
        <v>453</v>
      </c>
      <c r="C120" s="23">
        <v>138</v>
      </c>
      <c r="D120" s="22">
        <v>16844047.899999999</v>
      </c>
      <c r="E120" s="22">
        <v>12253114.199999999</v>
      </c>
      <c r="F120" s="22">
        <f>SUM(D120-E120)</f>
        <v>4590933.6999999993</v>
      </c>
      <c r="G120" s="22">
        <v>1193642.76</v>
      </c>
    </row>
    <row r="121" spans="1:7" x14ac:dyDescent="0.2">
      <c r="A121" s="23" t="s">
        <v>13</v>
      </c>
      <c r="B121" s="23">
        <v>149</v>
      </c>
      <c r="C121" s="23">
        <v>49</v>
      </c>
      <c r="D121" s="22">
        <v>3694620.9</v>
      </c>
      <c r="E121" s="22">
        <v>2677865</v>
      </c>
      <c r="F121" s="22">
        <f>SUM(D121-E121)</f>
        <v>1016755.8999999999</v>
      </c>
      <c r="G121" s="22">
        <v>264356.53000000003</v>
      </c>
    </row>
    <row r="122" spans="1:7" x14ac:dyDescent="0.2">
      <c r="A122" s="23" t="s">
        <v>14</v>
      </c>
      <c r="B122" s="23">
        <v>215</v>
      </c>
      <c r="C122" s="23">
        <v>5</v>
      </c>
      <c r="D122" s="22">
        <v>13901563.800000001</v>
      </c>
      <c r="E122" s="22">
        <v>10535779</v>
      </c>
      <c r="F122" s="22">
        <f>SUM(D122-E122)</f>
        <v>3365784.8000000007</v>
      </c>
      <c r="G122" s="22">
        <v>1093880.06</v>
      </c>
    </row>
    <row r="123" spans="1:7" x14ac:dyDescent="0.2">
      <c r="A123" s="27" t="s">
        <v>15</v>
      </c>
      <c r="B123" s="27">
        <f t="shared" ref="B123:G123" si="14">SUM(B120:B122)</f>
        <v>817</v>
      </c>
      <c r="C123" s="27">
        <f t="shared" si="14"/>
        <v>192</v>
      </c>
      <c r="D123" s="28">
        <f t="shared" si="14"/>
        <v>34440232.599999994</v>
      </c>
      <c r="E123" s="28">
        <f t="shared" si="14"/>
        <v>25466758.199999999</v>
      </c>
      <c r="F123" s="28">
        <f t="shared" si="14"/>
        <v>8973474.4000000004</v>
      </c>
      <c r="G123" s="28">
        <f t="shared" si="14"/>
        <v>2551879.35</v>
      </c>
    </row>
    <row r="124" spans="1:7" x14ac:dyDescent="0.2">
      <c r="A124" s="29"/>
      <c r="B124" s="29"/>
      <c r="C124" s="29"/>
      <c r="D124" s="29"/>
      <c r="E124" s="29"/>
      <c r="F124" s="29"/>
      <c r="G124" s="29"/>
    </row>
    <row r="125" spans="1:7" ht="13.5" thickBot="1" x14ac:dyDescent="0.25">
      <c r="A125" s="21" t="s">
        <v>33</v>
      </c>
      <c r="B125" s="21"/>
      <c r="C125" s="29"/>
      <c r="D125" s="29"/>
      <c r="E125" s="29"/>
      <c r="F125" s="29"/>
      <c r="G125" s="29"/>
    </row>
    <row r="126" spans="1:7" ht="13.5" thickTop="1" x14ac:dyDescent="0.2">
      <c r="A126" s="30" t="s">
        <v>1</v>
      </c>
      <c r="B126" s="31" t="s">
        <v>2</v>
      </c>
      <c r="C126" s="31" t="s">
        <v>2</v>
      </c>
      <c r="D126" s="31" t="s">
        <v>7</v>
      </c>
      <c r="E126" s="31" t="s">
        <v>7</v>
      </c>
      <c r="F126" s="31" t="s">
        <v>5</v>
      </c>
      <c r="G126" s="32" t="s">
        <v>10</v>
      </c>
    </row>
    <row r="127" spans="1:7" ht="13.5" thickBot="1" x14ac:dyDescent="0.25">
      <c r="A127" s="33" t="s">
        <v>0</v>
      </c>
      <c r="B127" s="34" t="s">
        <v>3</v>
      </c>
      <c r="C127" s="34" t="s">
        <v>4</v>
      </c>
      <c r="D127" s="34" t="s">
        <v>8</v>
      </c>
      <c r="E127" s="34" t="s">
        <v>9</v>
      </c>
      <c r="F127" s="34" t="s">
        <v>6</v>
      </c>
      <c r="G127" s="35" t="s">
        <v>11</v>
      </c>
    </row>
    <row r="128" spans="1:7" ht="13.5" thickTop="1" x14ac:dyDescent="0.2">
      <c r="A128" s="23" t="s">
        <v>12</v>
      </c>
      <c r="B128" s="23">
        <v>45</v>
      </c>
      <c r="C128" s="23">
        <v>13</v>
      </c>
      <c r="D128" s="22">
        <v>1675935</v>
      </c>
      <c r="E128" s="22">
        <v>1204207.95</v>
      </c>
      <c r="F128" s="22">
        <f>SUM(D128-E128)</f>
        <v>471727.05000000005</v>
      </c>
      <c r="G128" s="22">
        <v>122649.03</v>
      </c>
    </row>
    <row r="129" spans="1:7" x14ac:dyDescent="0.2">
      <c r="A129" s="23" t="s">
        <v>13</v>
      </c>
      <c r="B129" s="23">
        <v>33</v>
      </c>
      <c r="C129" s="23">
        <v>11</v>
      </c>
      <c r="D129" s="22">
        <v>1490711</v>
      </c>
      <c r="E129" s="22">
        <v>1082706.25</v>
      </c>
      <c r="F129" s="22">
        <f>SUM(D129-E129)</f>
        <v>408004.75</v>
      </c>
      <c r="G129" s="22">
        <v>106081.24</v>
      </c>
    </row>
    <row r="130" spans="1:7" x14ac:dyDescent="0.2">
      <c r="A130" s="23" t="s">
        <v>14</v>
      </c>
      <c r="B130" s="23">
        <v>50</v>
      </c>
      <c r="C130" s="23">
        <v>1</v>
      </c>
      <c r="D130" s="22">
        <v>5924460.75</v>
      </c>
      <c r="E130" s="22">
        <v>4586286.6500000004</v>
      </c>
      <c r="F130" s="22">
        <f>SUM(D130-E130)</f>
        <v>1338174.0999999996</v>
      </c>
      <c r="G130" s="22">
        <v>434906.58</v>
      </c>
    </row>
    <row r="131" spans="1:7" x14ac:dyDescent="0.2">
      <c r="A131" s="27" t="s">
        <v>15</v>
      </c>
      <c r="B131" s="27">
        <f t="shared" ref="B131:G131" si="15">SUM(B128:B130)</f>
        <v>128</v>
      </c>
      <c r="C131" s="27">
        <f t="shared" si="15"/>
        <v>25</v>
      </c>
      <c r="D131" s="28">
        <f>SUM(D128:D130)</f>
        <v>9091106.75</v>
      </c>
      <c r="E131" s="28">
        <f>SUM(E128:E130)</f>
        <v>6873200.8500000006</v>
      </c>
      <c r="F131" s="28">
        <f t="shared" si="15"/>
        <v>2217905.8999999994</v>
      </c>
      <c r="G131" s="28">
        <f t="shared" si="15"/>
        <v>663636.85000000009</v>
      </c>
    </row>
    <row r="132" spans="1:7" x14ac:dyDescent="0.2">
      <c r="A132" s="29"/>
      <c r="B132" s="29"/>
      <c r="C132" s="29"/>
      <c r="D132" s="29"/>
      <c r="E132" s="29"/>
      <c r="F132" s="29"/>
      <c r="G132" s="29"/>
    </row>
    <row r="133" spans="1:7" ht="13.5" thickBot="1" x14ac:dyDescent="0.25">
      <c r="A133" s="21" t="s">
        <v>34</v>
      </c>
      <c r="B133" s="21"/>
      <c r="C133" s="29"/>
      <c r="D133" s="29"/>
      <c r="E133" s="29"/>
      <c r="F133" s="29"/>
      <c r="G133" s="29"/>
    </row>
    <row r="134" spans="1:7" ht="13.5" thickTop="1" x14ac:dyDescent="0.2">
      <c r="A134" s="30" t="s">
        <v>1</v>
      </c>
      <c r="B134" s="31" t="s">
        <v>2</v>
      </c>
      <c r="C134" s="31" t="s">
        <v>2</v>
      </c>
      <c r="D134" s="31" t="s">
        <v>7</v>
      </c>
      <c r="E134" s="31" t="s">
        <v>7</v>
      </c>
      <c r="F134" s="31" t="s">
        <v>5</v>
      </c>
      <c r="G134" s="32" t="s">
        <v>10</v>
      </c>
    </row>
    <row r="135" spans="1:7" ht="13.5" thickBot="1" x14ac:dyDescent="0.25">
      <c r="A135" s="33" t="s">
        <v>0</v>
      </c>
      <c r="B135" s="34" t="s">
        <v>3</v>
      </c>
      <c r="C135" s="34" t="s">
        <v>4</v>
      </c>
      <c r="D135" s="34" t="s">
        <v>8</v>
      </c>
      <c r="E135" s="34" t="s">
        <v>9</v>
      </c>
      <c r="F135" s="34" t="s">
        <v>6</v>
      </c>
      <c r="G135" s="35" t="s">
        <v>11</v>
      </c>
    </row>
    <row r="136" spans="1:7" ht="13.5" thickTop="1" x14ac:dyDescent="0.2">
      <c r="A136" s="23" t="s">
        <v>12</v>
      </c>
      <c r="B136" s="23">
        <v>40</v>
      </c>
      <c r="C136" s="23">
        <v>12</v>
      </c>
      <c r="D136" s="22">
        <v>2087764.75</v>
      </c>
      <c r="E136" s="22">
        <v>1520150.1</v>
      </c>
      <c r="F136" s="22">
        <f>SUM(D136-E136)</f>
        <v>567614.64999999991</v>
      </c>
      <c r="G136" s="22">
        <v>147579.81</v>
      </c>
    </row>
    <row r="137" spans="1:7" x14ac:dyDescent="0.2">
      <c r="A137" s="23" t="s">
        <v>13</v>
      </c>
      <c r="B137" s="23">
        <v>16</v>
      </c>
      <c r="C137" s="23">
        <v>5</v>
      </c>
      <c r="D137" s="22">
        <v>499316.2</v>
      </c>
      <c r="E137" s="22">
        <v>375125.95</v>
      </c>
      <c r="F137" s="22">
        <f>SUM(D137-E137)</f>
        <v>124190.25</v>
      </c>
      <c r="G137" s="22">
        <v>32289.47</v>
      </c>
    </row>
    <row r="138" spans="1:7" x14ac:dyDescent="0.2">
      <c r="A138" s="23" t="s">
        <v>14</v>
      </c>
      <c r="B138" s="23">
        <v>112</v>
      </c>
      <c r="C138" s="23">
        <v>4</v>
      </c>
      <c r="D138" s="22">
        <v>6389403.4000000004</v>
      </c>
      <c r="E138" s="22">
        <v>4783942.25</v>
      </c>
      <c r="F138" s="22">
        <f>SUM(D138-E138)</f>
        <v>1605461.1500000004</v>
      </c>
      <c r="G138" s="22">
        <v>521774.87</v>
      </c>
    </row>
    <row r="139" spans="1:7" x14ac:dyDescent="0.2">
      <c r="A139" s="27" t="s">
        <v>15</v>
      </c>
      <c r="B139" s="27">
        <f t="shared" ref="B139:G139" si="16">SUM(B136:B138)</f>
        <v>168</v>
      </c>
      <c r="C139" s="27">
        <f t="shared" si="16"/>
        <v>21</v>
      </c>
      <c r="D139" s="28">
        <f t="shared" si="16"/>
        <v>8976484.3500000015</v>
      </c>
      <c r="E139" s="28">
        <f t="shared" si="16"/>
        <v>6679218.2999999998</v>
      </c>
      <c r="F139" s="28">
        <f t="shared" si="16"/>
        <v>2297266.0500000003</v>
      </c>
      <c r="G139" s="28">
        <f t="shared" si="16"/>
        <v>701644.15</v>
      </c>
    </row>
    <row r="140" spans="1:7" x14ac:dyDescent="0.2">
      <c r="A140" s="29"/>
      <c r="B140" s="29"/>
      <c r="C140" s="29"/>
      <c r="D140" s="29"/>
      <c r="E140" s="29"/>
      <c r="F140" s="29"/>
      <c r="G140" s="29"/>
    </row>
    <row r="141" spans="1:7" ht="13.5" thickBot="1" x14ac:dyDescent="0.25">
      <c r="A141" s="21" t="s">
        <v>35</v>
      </c>
      <c r="B141" s="21"/>
      <c r="C141" s="29"/>
      <c r="D141" s="29"/>
      <c r="E141" s="29"/>
      <c r="F141" s="29"/>
      <c r="G141" s="29"/>
    </row>
    <row r="142" spans="1:7" ht="13.5" thickTop="1" x14ac:dyDescent="0.2">
      <c r="A142" s="30" t="s">
        <v>1</v>
      </c>
      <c r="B142" s="31" t="s">
        <v>2</v>
      </c>
      <c r="C142" s="31" t="s">
        <v>2</v>
      </c>
      <c r="D142" s="31" t="s">
        <v>7</v>
      </c>
      <c r="E142" s="31" t="s">
        <v>7</v>
      </c>
      <c r="F142" s="31" t="s">
        <v>5</v>
      </c>
      <c r="G142" s="32" t="s">
        <v>10</v>
      </c>
    </row>
    <row r="143" spans="1:7" ht="13.5" thickBot="1" x14ac:dyDescent="0.25">
      <c r="A143" s="33" t="s">
        <v>0</v>
      </c>
      <c r="B143" s="34" t="s">
        <v>3</v>
      </c>
      <c r="C143" s="34" t="s">
        <v>4</v>
      </c>
      <c r="D143" s="34" t="s">
        <v>8</v>
      </c>
      <c r="E143" s="34" t="s">
        <v>9</v>
      </c>
      <c r="F143" s="34" t="s">
        <v>6</v>
      </c>
      <c r="G143" s="35" t="s">
        <v>11</v>
      </c>
    </row>
    <row r="144" spans="1:7" ht="13.5" thickTop="1" x14ac:dyDescent="0.2">
      <c r="A144" s="23" t="s">
        <v>13</v>
      </c>
      <c r="B144" s="23">
        <v>4</v>
      </c>
      <c r="C144" s="23">
        <v>1</v>
      </c>
      <c r="D144" s="22">
        <v>199316</v>
      </c>
      <c r="E144" s="22">
        <v>148842.45000000001</v>
      </c>
      <c r="F144" s="22">
        <f>SUM(D144-E144)</f>
        <v>50473.549999999988</v>
      </c>
      <c r="G144" s="22">
        <v>13123.12</v>
      </c>
    </row>
    <row r="145" spans="1:7" x14ac:dyDescent="0.2">
      <c r="A145" s="23" t="s">
        <v>14</v>
      </c>
      <c r="B145" s="23">
        <v>75</v>
      </c>
      <c r="C145" s="23">
        <v>2</v>
      </c>
      <c r="D145" s="22">
        <v>3621774.15</v>
      </c>
      <c r="E145" s="22">
        <v>2737114.05</v>
      </c>
      <c r="F145" s="22">
        <f>SUM(D145-E145)</f>
        <v>884660.10000000009</v>
      </c>
      <c r="G145" s="22">
        <v>287514.53000000003</v>
      </c>
    </row>
    <row r="146" spans="1:7" x14ac:dyDescent="0.2">
      <c r="A146" s="27" t="s">
        <v>15</v>
      </c>
      <c r="B146" s="27">
        <f t="shared" ref="B146:G146" si="17">SUM(B144:B145)</f>
        <v>79</v>
      </c>
      <c r="C146" s="27">
        <f t="shared" si="17"/>
        <v>3</v>
      </c>
      <c r="D146" s="28">
        <f t="shared" si="17"/>
        <v>3821090.15</v>
      </c>
      <c r="E146" s="28">
        <f t="shared" si="17"/>
        <v>2885956.5</v>
      </c>
      <c r="F146" s="28">
        <f t="shared" si="17"/>
        <v>935133.65000000014</v>
      </c>
      <c r="G146" s="28">
        <f t="shared" si="17"/>
        <v>300637.65000000002</v>
      </c>
    </row>
    <row r="147" spans="1:7" x14ac:dyDescent="0.2">
      <c r="A147" s="29"/>
      <c r="B147" s="29"/>
      <c r="C147" s="29"/>
      <c r="D147" s="29"/>
      <c r="E147" s="29"/>
      <c r="F147" s="29"/>
      <c r="G147" s="29"/>
    </row>
    <row r="148" spans="1:7" ht="13.5" thickBot="1" x14ac:dyDescent="0.25">
      <c r="A148" s="21" t="s">
        <v>36</v>
      </c>
      <c r="B148" s="21"/>
      <c r="C148" s="29"/>
      <c r="D148" s="29"/>
      <c r="E148" s="29"/>
      <c r="F148" s="29"/>
      <c r="G148" s="29"/>
    </row>
    <row r="149" spans="1:7" ht="13.5" thickTop="1" x14ac:dyDescent="0.2">
      <c r="A149" s="30" t="s">
        <v>1</v>
      </c>
      <c r="B149" s="31" t="s">
        <v>2</v>
      </c>
      <c r="C149" s="31" t="s">
        <v>2</v>
      </c>
      <c r="D149" s="31" t="s">
        <v>7</v>
      </c>
      <c r="E149" s="31" t="s">
        <v>7</v>
      </c>
      <c r="F149" s="31" t="s">
        <v>5</v>
      </c>
      <c r="G149" s="32" t="s">
        <v>10</v>
      </c>
    </row>
    <row r="150" spans="1:7" ht="13.5" thickBot="1" x14ac:dyDescent="0.25">
      <c r="A150" s="33" t="s">
        <v>0</v>
      </c>
      <c r="B150" s="34" t="s">
        <v>3</v>
      </c>
      <c r="C150" s="34" t="s">
        <v>4</v>
      </c>
      <c r="D150" s="34" t="s">
        <v>8</v>
      </c>
      <c r="E150" s="34" t="s">
        <v>9</v>
      </c>
      <c r="F150" s="34" t="s">
        <v>6</v>
      </c>
      <c r="G150" s="35" t="s">
        <v>11</v>
      </c>
    </row>
    <row r="151" spans="1:7" ht="13.5" thickTop="1" x14ac:dyDescent="0.2">
      <c r="A151" s="23" t="s">
        <v>12</v>
      </c>
      <c r="B151" s="23">
        <v>71</v>
      </c>
      <c r="C151" s="23">
        <v>21</v>
      </c>
      <c r="D151" s="22">
        <v>2709086.25</v>
      </c>
      <c r="E151" s="22">
        <v>1935503.35</v>
      </c>
      <c r="F151" s="22">
        <f>SUM(D151-E151)</f>
        <v>773582.89999999991</v>
      </c>
      <c r="G151" s="22">
        <v>201131.55</v>
      </c>
    </row>
    <row r="152" spans="1:7" x14ac:dyDescent="0.2">
      <c r="A152" s="23" t="s">
        <v>13</v>
      </c>
      <c r="B152" s="23">
        <v>89</v>
      </c>
      <c r="C152" s="23">
        <v>29</v>
      </c>
      <c r="D152" s="22">
        <v>3605192.6</v>
      </c>
      <c r="E152" s="22">
        <v>2562083.9</v>
      </c>
      <c r="F152" s="22">
        <f>SUM(D152-E152)</f>
        <v>1043108.7000000002</v>
      </c>
      <c r="G152" s="22">
        <v>271208.26</v>
      </c>
    </row>
    <row r="153" spans="1:7" x14ac:dyDescent="0.2">
      <c r="A153" s="23" t="s">
        <v>17</v>
      </c>
      <c r="B153" s="23">
        <v>160</v>
      </c>
      <c r="C153" s="23">
        <v>2</v>
      </c>
      <c r="D153" s="22">
        <v>10824879.449999999</v>
      </c>
      <c r="E153" s="22">
        <v>8397044.9000000004</v>
      </c>
      <c r="F153" s="22">
        <f>SUM(D153-E153)</f>
        <v>2427834.5499999989</v>
      </c>
      <c r="G153" s="22">
        <v>437010.22</v>
      </c>
    </row>
    <row r="154" spans="1:7" x14ac:dyDescent="0.2">
      <c r="A154" s="23" t="s">
        <v>14</v>
      </c>
      <c r="B154" s="23">
        <v>100</v>
      </c>
      <c r="C154" s="23">
        <v>2</v>
      </c>
      <c r="D154" s="22">
        <v>6541171.0499999998</v>
      </c>
      <c r="E154" s="22">
        <v>4870043.8499999996</v>
      </c>
      <c r="F154" s="22">
        <f>SUM(D154-E154)</f>
        <v>1671127.2000000002</v>
      </c>
      <c r="G154" s="22">
        <v>543116.34</v>
      </c>
    </row>
    <row r="155" spans="1:7" x14ac:dyDescent="0.2">
      <c r="A155" s="27" t="s">
        <v>15</v>
      </c>
      <c r="B155" s="27">
        <f t="shared" ref="B155:G155" si="18">SUM(B151:B154)</f>
        <v>420</v>
      </c>
      <c r="C155" s="27">
        <f t="shared" si="18"/>
        <v>54</v>
      </c>
      <c r="D155" s="28">
        <f t="shared" si="18"/>
        <v>23680329.349999998</v>
      </c>
      <c r="E155" s="28">
        <f t="shared" si="18"/>
        <v>17764676</v>
      </c>
      <c r="F155" s="28">
        <f t="shared" si="18"/>
        <v>5915653.3499999987</v>
      </c>
      <c r="G155" s="28">
        <f t="shared" si="18"/>
        <v>1452466.37</v>
      </c>
    </row>
    <row r="156" spans="1:7" x14ac:dyDescent="0.2">
      <c r="A156" s="23"/>
      <c r="B156" s="23"/>
      <c r="C156" s="23"/>
      <c r="D156" s="22"/>
      <c r="E156" s="22"/>
      <c r="F156" s="22"/>
      <c r="G156" s="22"/>
    </row>
    <row r="157" spans="1:7" ht="13.5" thickBot="1" x14ac:dyDescent="0.25">
      <c r="A157" s="21" t="s">
        <v>37</v>
      </c>
      <c r="B157" s="21"/>
      <c r="C157" s="29"/>
      <c r="D157" s="29"/>
      <c r="E157" s="29"/>
      <c r="F157" s="29"/>
      <c r="G157" s="29"/>
    </row>
    <row r="158" spans="1:7" ht="13.5" thickTop="1" x14ac:dyDescent="0.2">
      <c r="A158" s="30" t="s">
        <v>1</v>
      </c>
      <c r="B158" s="31" t="s">
        <v>2</v>
      </c>
      <c r="C158" s="31" t="s">
        <v>2</v>
      </c>
      <c r="D158" s="31" t="s">
        <v>7</v>
      </c>
      <c r="E158" s="31" t="s">
        <v>7</v>
      </c>
      <c r="F158" s="31" t="s">
        <v>5</v>
      </c>
      <c r="G158" s="32" t="s">
        <v>10</v>
      </c>
    </row>
    <row r="159" spans="1:7" ht="13.5" thickBot="1" x14ac:dyDescent="0.25">
      <c r="A159" s="33" t="s">
        <v>0</v>
      </c>
      <c r="B159" s="34" t="s">
        <v>3</v>
      </c>
      <c r="C159" s="34" t="s">
        <v>4</v>
      </c>
      <c r="D159" s="34" t="s">
        <v>8</v>
      </c>
      <c r="E159" s="34" t="s">
        <v>9</v>
      </c>
      <c r="F159" s="34" t="s">
        <v>6</v>
      </c>
      <c r="G159" s="35" t="s">
        <v>11</v>
      </c>
    </row>
    <row r="160" spans="1:7" ht="13.5" thickTop="1" x14ac:dyDescent="0.2">
      <c r="A160" s="23" t="s">
        <v>12</v>
      </c>
      <c r="B160" s="23">
        <v>33</v>
      </c>
      <c r="C160" s="23">
        <v>9</v>
      </c>
      <c r="D160" s="22">
        <v>1507694</v>
      </c>
      <c r="E160" s="22">
        <v>1078169.75</v>
      </c>
      <c r="F160" s="22">
        <f>SUM(D160-E160)</f>
        <v>429524.25</v>
      </c>
      <c r="G160" s="22">
        <v>111676.31</v>
      </c>
    </row>
    <row r="161" spans="1:7" x14ac:dyDescent="0.2">
      <c r="A161" s="23" t="s">
        <v>13</v>
      </c>
      <c r="B161" s="23">
        <v>28</v>
      </c>
      <c r="C161" s="23">
        <v>9</v>
      </c>
      <c r="D161" s="22">
        <v>1058999</v>
      </c>
      <c r="E161" s="22">
        <v>753463</v>
      </c>
      <c r="F161" s="22">
        <f>SUM(D161-E161)</f>
        <v>305536</v>
      </c>
      <c r="G161" s="22">
        <v>79439.360000000001</v>
      </c>
    </row>
    <row r="162" spans="1:7" x14ac:dyDescent="0.2">
      <c r="A162" s="23" t="s">
        <v>17</v>
      </c>
      <c r="B162" s="23">
        <v>130</v>
      </c>
      <c r="C162" s="23">
        <v>2</v>
      </c>
      <c r="D162" s="22">
        <v>6110874.5499999998</v>
      </c>
      <c r="E162" s="22">
        <v>4750551.75</v>
      </c>
      <c r="F162" s="22">
        <f>SUM(D162-E162)</f>
        <v>1360322.7999999998</v>
      </c>
      <c r="G162" s="22">
        <v>244858.1</v>
      </c>
    </row>
    <row r="163" spans="1:7" x14ac:dyDescent="0.2">
      <c r="A163" s="23" t="s">
        <v>14</v>
      </c>
      <c r="B163" s="23">
        <v>74</v>
      </c>
      <c r="C163" s="23">
        <v>2</v>
      </c>
      <c r="D163" s="22">
        <v>5209177.95</v>
      </c>
      <c r="E163" s="22">
        <v>3922688.2</v>
      </c>
      <c r="F163" s="22">
        <f>SUM(D163-E163)</f>
        <v>1286489.75</v>
      </c>
      <c r="G163" s="22">
        <v>418109.17</v>
      </c>
    </row>
    <row r="164" spans="1:7" x14ac:dyDescent="0.2">
      <c r="A164" s="27" t="s">
        <v>15</v>
      </c>
      <c r="B164" s="27">
        <f t="shared" ref="B164:G164" si="19">SUM(B160:B163)</f>
        <v>265</v>
      </c>
      <c r="C164" s="27">
        <f t="shared" si="19"/>
        <v>22</v>
      </c>
      <c r="D164" s="28">
        <f t="shared" si="19"/>
        <v>13886745.5</v>
      </c>
      <c r="E164" s="28">
        <f>SUM(E160:E163)</f>
        <v>10504872.699999999</v>
      </c>
      <c r="F164" s="28">
        <f t="shared" si="19"/>
        <v>3381872.8</v>
      </c>
      <c r="G164" s="28">
        <f t="shared" si="19"/>
        <v>854082.94</v>
      </c>
    </row>
    <row r="165" spans="1:7" x14ac:dyDescent="0.2">
      <c r="A165" s="29"/>
      <c r="B165" s="29"/>
      <c r="C165" s="29"/>
      <c r="D165" s="29"/>
      <c r="E165" s="29"/>
      <c r="F165" s="29"/>
      <c r="G165" s="29"/>
    </row>
    <row r="166" spans="1:7" ht="13.5" thickBot="1" x14ac:dyDescent="0.25">
      <c r="A166" s="21" t="s">
        <v>38</v>
      </c>
      <c r="B166" s="21"/>
      <c r="C166" s="29"/>
      <c r="D166" s="29"/>
      <c r="E166" s="29"/>
      <c r="F166" s="29"/>
      <c r="G166" s="29"/>
    </row>
    <row r="167" spans="1:7" ht="13.5" thickTop="1" x14ac:dyDescent="0.2">
      <c r="A167" s="30" t="s">
        <v>1</v>
      </c>
      <c r="B167" s="31" t="s">
        <v>2</v>
      </c>
      <c r="C167" s="31" t="s">
        <v>2</v>
      </c>
      <c r="D167" s="31" t="s">
        <v>7</v>
      </c>
      <c r="E167" s="31" t="s">
        <v>7</v>
      </c>
      <c r="F167" s="31" t="s">
        <v>5</v>
      </c>
      <c r="G167" s="32" t="s">
        <v>10</v>
      </c>
    </row>
    <row r="168" spans="1:7" ht="13.5" thickBot="1" x14ac:dyDescent="0.25">
      <c r="A168" s="33" t="s">
        <v>0</v>
      </c>
      <c r="B168" s="34" t="s">
        <v>3</v>
      </c>
      <c r="C168" s="34" t="s">
        <v>4</v>
      </c>
      <c r="D168" s="34" t="s">
        <v>8</v>
      </c>
      <c r="E168" s="34" t="s">
        <v>9</v>
      </c>
      <c r="F168" s="34" t="s">
        <v>6</v>
      </c>
      <c r="G168" s="35" t="s">
        <v>11</v>
      </c>
    </row>
    <row r="169" spans="1:7" ht="13.5" thickTop="1" x14ac:dyDescent="0.2">
      <c r="A169" s="23" t="s">
        <v>12</v>
      </c>
      <c r="B169" s="23">
        <v>17</v>
      </c>
      <c r="C169" s="23">
        <v>5</v>
      </c>
      <c r="D169" s="22">
        <v>522659.75</v>
      </c>
      <c r="E169" s="22">
        <v>407438.15</v>
      </c>
      <c r="F169" s="22">
        <f>SUM(D169-E169)</f>
        <v>115221.59999999998</v>
      </c>
      <c r="G169" s="22">
        <v>29957.62</v>
      </c>
    </row>
    <row r="170" spans="1:7" x14ac:dyDescent="0.2">
      <c r="A170" s="23" t="s">
        <v>14</v>
      </c>
      <c r="B170" s="23">
        <v>498</v>
      </c>
      <c r="C170" s="23">
        <v>10</v>
      </c>
      <c r="D170" s="22">
        <v>40790511.700000003</v>
      </c>
      <c r="E170" s="22">
        <v>31008251.399999999</v>
      </c>
      <c r="F170" s="22">
        <f>SUM(D170-E170)</f>
        <v>9782260.3000000045</v>
      </c>
      <c r="G170" s="22">
        <v>3179234.6</v>
      </c>
    </row>
    <row r="171" spans="1:7" x14ac:dyDescent="0.2">
      <c r="A171" s="27" t="s">
        <v>15</v>
      </c>
      <c r="B171" s="27">
        <f t="shared" ref="B171:G171" si="20">SUM(B169:B170)</f>
        <v>515</v>
      </c>
      <c r="C171" s="27">
        <f t="shared" si="20"/>
        <v>15</v>
      </c>
      <c r="D171" s="28">
        <f t="shared" si="20"/>
        <v>41313171.450000003</v>
      </c>
      <c r="E171" s="28">
        <f t="shared" si="20"/>
        <v>31415689.549999997</v>
      </c>
      <c r="F171" s="28">
        <f t="shared" si="20"/>
        <v>9897481.9000000041</v>
      </c>
      <c r="G171" s="28">
        <f t="shared" si="20"/>
        <v>3209192.22</v>
      </c>
    </row>
    <row r="172" spans="1:7" x14ac:dyDescent="0.2">
      <c r="A172" s="29"/>
      <c r="B172" s="29"/>
      <c r="C172" s="29"/>
      <c r="D172" s="29"/>
      <c r="E172" s="29"/>
      <c r="F172" s="29"/>
      <c r="G172" s="29"/>
    </row>
    <row r="173" spans="1:7" ht="13.5" thickBot="1" x14ac:dyDescent="0.25">
      <c r="A173" s="21" t="s">
        <v>39</v>
      </c>
      <c r="B173" s="21"/>
      <c r="C173" s="29"/>
      <c r="D173" s="29"/>
      <c r="E173" s="29"/>
      <c r="F173" s="29"/>
      <c r="G173" s="29"/>
    </row>
    <row r="174" spans="1:7" ht="13.5" thickTop="1" x14ac:dyDescent="0.2">
      <c r="A174" s="30" t="s">
        <v>1</v>
      </c>
      <c r="B174" s="31" t="s">
        <v>2</v>
      </c>
      <c r="C174" s="31" t="s">
        <v>2</v>
      </c>
      <c r="D174" s="31" t="s">
        <v>7</v>
      </c>
      <c r="E174" s="31" t="s">
        <v>7</v>
      </c>
      <c r="F174" s="31" t="s">
        <v>5</v>
      </c>
      <c r="G174" s="32" t="s">
        <v>10</v>
      </c>
    </row>
    <row r="175" spans="1:7" ht="13.5" thickBot="1" x14ac:dyDescent="0.25">
      <c r="A175" s="33" t="s">
        <v>0</v>
      </c>
      <c r="B175" s="34" t="s">
        <v>3</v>
      </c>
      <c r="C175" s="34" t="s">
        <v>4</v>
      </c>
      <c r="D175" s="34" t="s">
        <v>8</v>
      </c>
      <c r="E175" s="34" t="s">
        <v>9</v>
      </c>
      <c r="F175" s="34" t="s">
        <v>6</v>
      </c>
      <c r="G175" s="35" t="s">
        <v>11</v>
      </c>
    </row>
    <row r="176" spans="1:7" ht="13.5" thickTop="1" x14ac:dyDescent="0.2">
      <c r="A176" s="23" t="s">
        <v>12</v>
      </c>
      <c r="B176" s="23">
        <v>21</v>
      </c>
      <c r="C176" s="23">
        <v>6</v>
      </c>
      <c r="D176" s="22">
        <v>681099.85</v>
      </c>
      <c r="E176" s="22">
        <v>503070.85</v>
      </c>
      <c r="F176" s="22">
        <f>SUM(D176-E176)</f>
        <v>178029</v>
      </c>
      <c r="G176" s="22">
        <v>46287.54</v>
      </c>
    </row>
    <row r="177" spans="1:7" x14ac:dyDescent="0.2">
      <c r="A177" s="23" t="s">
        <v>13</v>
      </c>
      <c r="B177" s="23">
        <v>11</v>
      </c>
      <c r="C177" s="23">
        <v>4</v>
      </c>
      <c r="D177" s="22">
        <v>292913</v>
      </c>
      <c r="E177" s="22">
        <v>233339.3</v>
      </c>
      <c r="F177" s="22">
        <f>SUM(D177-E177)</f>
        <v>59573.700000000012</v>
      </c>
      <c r="G177" s="22">
        <v>15489.16</v>
      </c>
    </row>
    <row r="178" spans="1:7" x14ac:dyDescent="0.2">
      <c r="A178" s="23" t="s">
        <v>14</v>
      </c>
      <c r="B178" s="23">
        <v>302</v>
      </c>
      <c r="C178" s="23">
        <v>7</v>
      </c>
      <c r="D178" s="22">
        <v>17644055.800000001</v>
      </c>
      <c r="E178" s="22">
        <v>13366390.800000001</v>
      </c>
      <c r="F178" s="22">
        <f>SUM(D178-E178)</f>
        <v>4277665</v>
      </c>
      <c r="G178" s="22">
        <v>1390241.13</v>
      </c>
    </row>
    <row r="179" spans="1:7" x14ac:dyDescent="0.2">
      <c r="A179" s="27" t="s">
        <v>15</v>
      </c>
      <c r="B179" s="27">
        <f t="shared" ref="B179:G179" si="21">SUM(B176:B178)</f>
        <v>334</v>
      </c>
      <c r="C179" s="27">
        <f t="shared" si="21"/>
        <v>17</v>
      </c>
      <c r="D179" s="28">
        <f t="shared" si="21"/>
        <v>18618068.650000002</v>
      </c>
      <c r="E179" s="28">
        <f t="shared" si="21"/>
        <v>14102800.950000001</v>
      </c>
      <c r="F179" s="28">
        <f t="shared" si="21"/>
        <v>4515267.7</v>
      </c>
      <c r="G179" s="28">
        <f t="shared" si="21"/>
        <v>1452017.8299999998</v>
      </c>
    </row>
    <row r="180" spans="1:7" x14ac:dyDescent="0.2">
      <c r="A180" s="29"/>
      <c r="B180" s="29"/>
      <c r="C180" s="29"/>
      <c r="D180" s="29"/>
      <c r="E180" s="29"/>
      <c r="F180" s="29"/>
      <c r="G180" s="29"/>
    </row>
    <row r="181" spans="1:7" ht="13.5" thickBot="1" x14ac:dyDescent="0.25">
      <c r="A181" s="21" t="s">
        <v>40</v>
      </c>
      <c r="B181" s="21"/>
      <c r="C181" s="29"/>
      <c r="D181" s="29"/>
      <c r="E181" s="29"/>
      <c r="F181" s="29"/>
      <c r="G181" s="29"/>
    </row>
    <row r="182" spans="1:7" ht="13.5" thickTop="1" x14ac:dyDescent="0.2">
      <c r="A182" s="30" t="s">
        <v>1</v>
      </c>
      <c r="B182" s="31" t="s">
        <v>2</v>
      </c>
      <c r="C182" s="31" t="s">
        <v>2</v>
      </c>
      <c r="D182" s="31" t="s">
        <v>7</v>
      </c>
      <c r="E182" s="31" t="s">
        <v>7</v>
      </c>
      <c r="F182" s="31" t="s">
        <v>5</v>
      </c>
      <c r="G182" s="32" t="s">
        <v>10</v>
      </c>
    </row>
    <row r="183" spans="1:7" ht="13.5" thickBot="1" x14ac:dyDescent="0.25">
      <c r="A183" s="33" t="s">
        <v>0</v>
      </c>
      <c r="B183" s="34" t="s">
        <v>3</v>
      </c>
      <c r="C183" s="34" t="s">
        <v>4</v>
      </c>
      <c r="D183" s="34" t="s">
        <v>8</v>
      </c>
      <c r="E183" s="34" t="s">
        <v>9</v>
      </c>
      <c r="F183" s="34" t="s">
        <v>6</v>
      </c>
      <c r="G183" s="35" t="s">
        <v>11</v>
      </c>
    </row>
    <row r="184" spans="1:7" ht="13.5" thickTop="1" x14ac:dyDescent="0.2">
      <c r="A184" s="23" t="s">
        <v>12</v>
      </c>
      <c r="B184" s="23">
        <v>48</v>
      </c>
      <c r="C184" s="23">
        <v>15</v>
      </c>
      <c r="D184" s="22">
        <v>2160017.4500000002</v>
      </c>
      <c r="E184" s="22">
        <v>1613673.75</v>
      </c>
      <c r="F184" s="22">
        <f>SUM(D184-E184)</f>
        <v>546343.70000000019</v>
      </c>
      <c r="G184" s="22">
        <v>142049.35999999999</v>
      </c>
    </row>
    <row r="185" spans="1:7" x14ac:dyDescent="0.2">
      <c r="A185" s="23" t="s">
        <v>13</v>
      </c>
      <c r="B185" s="23">
        <v>14</v>
      </c>
      <c r="C185" s="23">
        <v>5</v>
      </c>
      <c r="D185" s="22">
        <v>346571</v>
      </c>
      <c r="E185" s="22">
        <v>227247.55</v>
      </c>
      <c r="F185" s="22">
        <f>SUM(D185-E185)</f>
        <v>119323.45000000001</v>
      </c>
      <c r="G185" s="22">
        <v>31024.1</v>
      </c>
    </row>
    <row r="186" spans="1:7" x14ac:dyDescent="0.2">
      <c r="A186" s="23" t="s">
        <v>17</v>
      </c>
      <c r="B186" s="23">
        <v>131</v>
      </c>
      <c r="C186" s="23">
        <v>2</v>
      </c>
      <c r="D186" s="22">
        <v>4172093.2</v>
      </c>
      <c r="E186" s="22">
        <v>3241262.3</v>
      </c>
      <c r="F186" s="22">
        <f>SUM(D186-E186)</f>
        <v>930830.90000000037</v>
      </c>
      <c r="G186" s="22">
        <v>167549.56</v>
      </c>
    </row>
    <row r="187" spans="1:7" x14ac:dyDescent="0.2">
      <c r="A187" s="23" t="s">
        <v>14</v>
      </c>
      <c r="B187" s="23">
        <v>225</v>
      </c>
      <c r="C187" s="23">
        <v>6</v>
      </c>
      <c r="D187" s="22">
        <v>15000505.35</v>
      </c>
      <c r="E187" s="22">
        <v>11251035.949999999</v>
      </c>
      <c r="F187" s="22">
        <f>SUM(D187-E187)</f>
        <v>3749469.4000000004</v>
      </c>
      <c r="G187" s="22">
        <v>1218577.56</v>
      </c>
    </row>
    <row r="188" spans="1:7" x14ac:dyDescent="0.2">
      <c r="A188" s="27" t="s">
        <v>15</v>
      </c>
      <c r="B188" s="27">
        <f t="shared" ref="B188:G188" si="22">SUM(B184:B187)</f>
        <v>418</v>
      </c>
      <c r="C188" s="27">
        <f t="shared" si="22"/>
        <v>28</v>
      </c>
      <c r="D188" s="28">
        <f t="shared" si="22"/>
        <v>21679187</v>
      </c>
      <c r="E188" s="28">
        <f t="shared" si="22"/>
        <v>16333219.549999999</v>
      </c>
      <c r="F188" s="28">
        <f t="shared" si="22"/>
        <v>5345967.4500000011</v>
      </c>
      <c r="G188" s="28">
        <f t="shared" si="22"/>
        <v>1559200.58</v>
      </c>
    </row>
    <row r="189" spans="1:7" x14ac:dyDescent="0.2">
      <c r="A189" s="29"/>
      <c r="B189" s="29"/>
      <c r="C189" s="29"/>
      <c r="D189" s="29"/>
      <c r="E189" s="29"/>
      <c r="F189" s="29"/>
      <c r="G189" s="29"/>
    </row>
    <row r="190" spans="1:7" ht="13.5" thickBot="1" x14ac:dyDescent="0.25">
      <c r="A190" s="21" t="s">
        <v>41</v>
      </c>
      <c r="B190" s="21"/>
      <c r="C190" s="29"/>
      <c r="D190" s="29"/>
      <c r="E190" s="29"/>
      <c r="F190" s="29"/>
      <c r="G190" s="29"/>
    </row>
    <row r="191" spans="1:7" ht="13.5" thickTop="1" x14ac:dyDescent="0.2">
      <c r="A191" s="30"/>
      <c r="B191" s="31" t="s">
        <v>2</v>
      </c>
      <c r="C191" s="31" t="s">
        <v>2</v>
      </c>
      <c r="D191" s="31" t="s">
        <v>7</v>
      </c>
      <c r="E191" s="31" t="s">
        <v>7</v>
      </c>
      <c r="F191" s="31" t="s">
        <v>5</v>
      </c>
      <c r="G191" s="32" t="s">
        <v>10</v>
      </c>
    </row>
    <row r="192" spans="1:7" ht="13.5" thickBot="1" x14ac:dyDescent="0.25">
      <c r="A192" s="33" t="s">
        <v>0</v>
      </c>
      <c r="B192" s="34" t="s">
        <v>3</v>
      </c>
      <c r="C192" s="34" t="s">
        <v>4</v>
      </c>
      <c r="D192" s="34" t="s">
        <v>8</v>
      </c>
      <c r="E192" s="34" t="s">
        <v>9</v>
      </c>
      <c r="F192" s="34" t="s">
        <v>6</v>
      </c>
      <c r="G192" s="35" t="s">
        <v>11</v>
      </c>
    </row>
    <row r="193" spans="1:7" ht="13.5" thickTop="1" x14ac:dyDescent="0.2">
      <c r="A193" s="23" t="s">
        <v>12</v>
      </c>
      <c r="B193" s="23">
        <v>92</v>
      </c>
      <c r="C193" s="23">
        <v>27</v>
      </c>
      <c r="D193" s="22">
        <v>3488995.7</v>
      </c>
      <c r="E193" s="22">
        <v>2575306.75</v>
      </c>
      <c r="F193" s="22">
        <f>SUM(D193-E193)</f>
        <v>913688.95000000019</v>
      </c>
      <c r="G193" s="22">
        <v>237559.13</v>
      </c>
    </row>
    <row r="194" spans="1:7" x14ac:dyDescent="0.2">
      <c r="A194" s="23" t="s">
        <v>13</v>
      </c>
      <c r="B194" s="23">
        <v>37</v>
      </c>
      <c r="C194" s="23">
        <v>11</v>
      </c>
      <c r="D194" s="22">
        <v>1603497.75</v>
      </c>
      <c r="E194" s="22">
        <v>1199852.2</v>
      </c>
      <c r="F194" s="22">
        <f>SUM(D194-E194)</f>
        <v>403645.55000000005</v>
      </c>
      <c r="G194" s="22">
        <v>104947.84</v>
      </c>
    </row>
    <row r="195" spans="1:7" x14ac:dyDescent="0.2">
      <c r="A195" s="23" t="s">
        <v>14</v>
      </c>
      <c r="B195" s="23">
        <v>402</v>
      </c>
      <c r="C195" s="23">
        <v>10</v>
      </c>
      <c r="D195" s="22">
        <v>26347722.649999999</v>
      </c>
      <c r="E195" s="22">
        <v>19504295.100000001</v>
      </c>
      <c r="F195" s="22">
        <f>SUM(D195-E195)</f>
        <v>6843427.549999997</v>
      </c>
      <c r="G195" s="22">
        <v>2224113.9500000002</v>
      </c>
    </row>
    <row r="196" spans="1:7" x14ac:dyDescent="0.2">
      <c r="A196" s="27" t="s">
        <v>15</v>
      </c>
      <c r="B196" s="27">
        <f t="shared" ref="B196:G196" si="23">SUM(B193:B195)</f>
        <v>531</v>
      </c>
      <c r="C196" s="27">
        <f t="shared" si="23"/>
        <v>48</v>
      </c>
      <c r="D196" s="28">
        <f t="shared" si="23"/>
        <v>31440216.099999998</v>
      </c>
      <c r="E196" s="28">
        <f t="shared" si="23"/>
        <v>23279454.050000001</v>
      </c>
      <c r="F196" s="28">
        <f t="shared" si="23"/>
        <v>8160762.049999997</v>
      </c>
      <c r="G196" s="28">
        <f t="shared" si="23"/>
        <v>2566620.92</v>
      </c>
    </row>
    <row r="197" spans="1:7" x14ac:dyDescent="0.2">
      <c r="A197" s="29"/>
      <c r="B197" s="29"/>
      <c r="C197" s="29"/>
      <c r="D197" s="29"/>
      <c r="E197" s="29"/>
      <c r="F197" s="29"/>
      <c r="G197" s="29"/>
    </row>
    <row r="198" spans="1:7" ht="13.5" thickBot="1" x14ac:dyDescent="0.25">
      <c r="A198" s="21" t="s">
        <v>42</v>
      </c>
      <c r="B198" s="21"/>
      <c r="C198" s="29"/>
      <c r="D198" s="29"/>
      <c r="E198" s="29"/>
      <c r="F198" s="29"/>
      <c r="G198" s="29"/>
    </row>
    <row r="199" spans="1:7" ht="13.5" thickTop="1" x14ac:dyDescent="0.2">
      <c r="A199" s="30" t="s">
        <v>1</v>
      </c>
      <c r="B199" s="31" t="s">
        <v>2</v>
      </c>
      <c r="C199" s="31" t="s">
        <v>2</v>
      </c>
      <c r="D199" s="31" t="s">
        <v>7</v>
      </c>
      <c r="E199" s="31" t="s">
        <v>7</v>
      </c>
      <c r="F199" s="31" t="s">
        <v>5</v>
      </c>
      <c r="G199" s="32" t="s">
        <v>10</v>
      </c>
    </row>
    <row r="200" spans="1:7" ht="13.5" thickBot="1" x14ac:dyDescent="0.25">
      <c r="A200" s="33" t="s">
        <v>0</v>
      </c>
      <c r="B200" s="34" t="s">
        <v>3</v>
      </c>
      <c r="C200" s="34" t="s">
        <v>4</v>
      </c>
      <c r="D200" s="34" t="s">
        <v>8</v>
      </c>
      <c r="E200" s="34" t="s">
        <v>9</v>
      </c>
      <c r="F200" s="34" t="s">
        <v>6</v>
      </c>
      <c r="G200" s="35" t="s">
        <v>11</v>
      </c>
    </row>
    <row r="201" spans="1:7" ht="13.5" thickTop="1" x14ac:dyDescent="0.2">
      <c r="A201" s="23" t="s">
        <v>12</v>
      </c>
      <c r="B201" s="23">
        <v>115</v>
      </c>
      <c r="C201" s="23">
        <v>34</v>
      </c>
      <c r="D201" s="22">
        <v>4665972.9000000004</v>
      </c>
      <c r="E201" s="22">
        <v>3439664.35</v>
      </c>
      <c r="F201" s="22">
        <f>SUM(D201-E201)</f>
        <v>1226308.5500000003</v>
      </c>
      <c r="G201" s="22">
        <v>318840.21999999997</v>
      </c>
    </row>
    <row r="202" spans="1:7" x14ac:dyDescent="0.2">
      <c r="A202" s="23" t="s">
        <v>13</v>
      </c>
      <c r="B202" s="23">
        <v>49</v>
      </c>
      <c r="C202" s="23">
        <v>14</v>
      </c>
      <c r="D202" s="22">
        <v>1206131.3</v>
      </c>
      <c r="E202" s="22">
        <v>872914.85</v>
      </c>
      <c r="F202" s="22">
        <f>SUM(D202-E202)</f>
        <v>333216.45000000007</v>
      </c>
      <c r="G202" s="22">
        <v>86636.28</v>
      </c>
    </row>
    <row r="203" spans="1:7" x14ac:dyDescent="0.2">
      <c r="A203" s="23" t="s">
        <v>17</v>
      </c>
      <c r="B203" s="23">
        <v>79</v>
      </c>
      <c r="C203" s="23">
        <v>2</v>
      </c>
      <c r="D203" s="22">
        <v>2157303</v>
      </c>
      <c r="E203" s="22">
        <v>1663245.45</v>
      </c>
      <c r="F203" s="22">
        <f>SUM(D203-E203)</f>
        <v>494057.55000000005</v>
      </c>
      <c r="G203" s="22">
        <v>88930.36</v>
      </c>
    </row>
    <row r="204" spans="1:7" x14ac:dyDescent="0.2">
      <c r="A204" s="23" t="s">
        <v>14</v>
      </c>
      <c r="B204" s="23">
        <v>722</v>
      </c>
      <c r="C204" s="23">
        <v>16</v>
      </c>
      <c r="D204" s="22">
        <v>67930414.049999997</v>
      </c>
      <c r="E204" s="22">
        <v>51445302.049999997</v>
      </c>
      <c r="F204" s="22">
        <f>SUM(D204-E204)</f>
        <v>16485112</v>
      </c>
      <c r="G204" s="22">
        <v>5357661.4000000004</v>
      </c>
    </row>
    <row r="205" spans="1:7" x14ac:dyDescent="0.2">
      <c r="A205" s="27" t="s">
        <v>15</v>
      </c>
      <c r="B205" s="27">
        <f t="shared" ref="B205:G205" si="24">SUM(B201:B204)</f>
        <v>965</v>
      </c>
      <c r="C205" s="27">
        <f t="shared" si="24"/>
        <v>66</v>
      </c>
      <c r="D205" s="28">
        <f t="shared" si="24"/>
        <v>75959821.25</v>
      </c>
      <c r="E205" s="28">
        <f t="shared" si="24"/>
        <v>57421126.699999996</v>
      </c>
      <c r="F205" s="28">
        <f t="shared" si="24"/>
        <v>18538694.550000001</v>
      </c>
      <c r="G205" s="28">
        <f t="shared" si="24"/>
        <v>5852068.2600000007</v>
      </c>
    </row>
    <row r="206" spans="1:7" x14ac:dyDescent="0.2">
      <c r="A206" s="29"/>
      <c r="B206" s="29"/>
      <c r="C206" s="29"/>
      <c r="D206" s="29"/>
      <c r="E206" s="29"/>
      <c r="F206" s="29"/>
      <c r="G206" s="29"/>
    </row>
    <row r="207" spans="1:7" ht="13.5" thickBot="1" x14ac:dyDescent="0.25">
      <c r="A207" s="21" t="s">
        <v>43</v>
      </c>
      <c r="B207" s="21"/>
      <c r="C207" s="29"/>
      <c r="D207" s="29"/>
      <c r="E207" s="29"/>
      <c r="F207" s="29"/>
      <c r="G207" s="29"/>
    </row>
    <row r="208" spans="1:7" ht="13.5" thickTop="1" x14ac:dyDescent="0.2">
      <c r="A208" s="30" t="s">
        <v>1</v>
      </c>
      <c r="B208" s="31" t="s">
        <v>2</v>
      </c>
      <c r="C208" s="31" t="s">
        <v>2</v>
      </c>
      <c r="D208" s="31" t="s">
        <v>7</v>
      </c>
      <c r="E208" s="31" t="s">
        <v>7</v>
      </c>
      <c r="F208" s="31" t="s">
        <v>5</v>
      </c>
      <c r="G208" s="32" t="s">
        <v>10</v>
      </c>
    </row>
    <row r="209" spans="1:7" ht="13.5" thickBot="1" x14ac:dyDescent="0.25">
      <c r="A209" s="33" t="s">
        <v>0</v>
      </c>
      <c r="B209" s="34" t="s">
        <v>3</v>
      </c>
      <c r="C209" s="34" t="s">
        <v>4</v>
      </c>
      <c r="D209" s="34" t="s">
        <v>8</v>
      </c>
      <c r="E209" s="34" t="s">
        <v>9</v>
      </c>
      <c r="F209" s="34" t="s">
        <v>6</v>
      </c>
      <c r="G209" s="35" t="s">
        <v>11</v>
      </c>
    </row>
    <row r="210" spans="1:7" ht="13.5" thickTop="1" x14ac:dyDescent="0.2">
      <c r="A210" s="23" t="s">
        <v>12</v>
      </c>
      <c r="B210" s="23">
        <v>94</v>
      </c>
      <c r="C210" s="23">
        <v>27</v>
      </c>
      <c r="D210" s="22">
        <v>3462504</v>
      </c>
      <c r="E210" s="22">
        <v>2527144.75</v>
      </c>
      <c r="F210" s="22">
        <f>SUM(D210-E210)</f>
        <v>935359.25</v>
      </c>
      <c r="G210" s="22">
        <v>243193.41</v>
      </c>
    </row>
    <row r="211" spans="1:7" x14ac:dyDescent="0.2">
      <c r="A211" s="23" t="s">
        <v>13</v>
      </c>
      <c r="B211" s="23">
        <v>9</v>
      </c>
      <c r="C211" s="23">
        <v>3</v>
      </c>
      <c r="D211" s="22">
        <v>164169</v>
      </c>
      <c r="E211" s="22">
        <v>108985.85</v>
      </c>
      <c r="F211" s="22">
        <f>SUM(D211-E211)</f>
        <v>55183.149999999994</v>
      </c>
      <c r="G211" s="22">
        <v>14347.62</v>
      </c>
    </row>
    <row r="212" spans="1:7" x14ac:dyDescent="0.2">
      <c r="A212" s="23" t="s">
        <v>16</v>
      </c>
      <c r="B212" s="23">
        <v>3</v>
      </c>
      <c r="C212" s="23">
        <v>1</v>
      </c>
      <c r="D212" s="22">
        <v>5199</v>
      </c>
      <c r="E212" s="22">
        <v>3156.45</v>
      </c>
      <c r="F212" s="22">
        <f>SUM(D212-E212)</f>
        <v>2042.5500000000002</v>
      </c>
      <c r="G212" s="22">
        <v>531.05999999999995</v>
      </c>
    </row>
    <row r="213" spans="1:7" x14ac:dyDescent="0.2">
      <c r="A213" s="23" t="s">
        <v>14</v>
      </c>
      <c r="B213" s="23">
        <v>221</v>
      </c>
      <c r="C213" s="23">
        <v>6</v>
      </c>
      <c r="D213" s="22">
        <v>11787883.4</v>
      </c>
      <c r="E213" s="22">
        <v>8911505.25</v>
      </c>
      <c r="F213" s="22">
        <f>SUM(D213-E213)</f>
        <v>2876378.1500000004</v>
      </c>
      <c r="G213" s="22">
        <v>934822.9</v>
      </c>
    </row>
    <row r="214" spans="1:7" x14ac:dyDescent="0.2">
      <c r="A214" s="27" t="s">
        <v>15</v>
      </c>
      <c r="B214" s="27">
        <f t="shared" ref="B214" si="25">SUM(B209:B213)</f>
        <v>327</v>
      </c>
      <c r="C214" s="27">
        <f t="shared" ref="C214:G214" si="26">SUM(C210:C213)</f>
        <v>37</v>
      </c>
      <c r="D214" s="28">
        <f t="shared" si="26"/>
        <v>15419755.4</v>
      </c>
      <c r="E214" s="28">
        <f t="shared" si="26"/>
        <v>11550792.300000001</v>
      </c>
      <c r="F214" s="28">
        <f t="shared" si="26"/>
        <v>3868963.1000000006</v>
      </c>
      <c r="G214" s="28">
        <f t="shared" si="26"/>
        <v>1192894.99</v>
      </c>
    </row>
    <row r="215" spans="1:7" x14ac:dyDescent="0.2">
      <c r="A215" s="29"/>
      <c r="B215" s="29"/>
      <c r="C215" s="29"/>
      <c r="D215" s="29"/>
      <c r="E215" s="29"/>
      <c r="F215" s="29"/>
      <c r="G215" s="29"/>
    </row>
    <row r="216" spans="1:7" ht="13.5" thickBot="1" x14ac:dyDescent="0.25">
      <c r="A216" s="21" t="s">
        <v>44</v>
      </c>
      <c r="B216" s="21"/>
      <c r="C216" s="29"/>
      <c r="D216" s="29"/>
      <c r="E216" s="29"/>
      <c r="F216" s="29"/>
      <c r="G216" s="29"/>
    </row>
    <row r="217" spans="1:7" ht="13.5" thickTop="1" x14ac:dyDescent="0.2">
      <c r="A217" s="30" t="s">
        <v>1</v>
      </c>
      <c r="B217" s="31" t="s">
        <v>2</v>
      </c>
      <c r="C217" s="31" t="s">
        <v>2</v>
      </c>
      <c r="D217" s="31" t="s">
        <v>7</v>
      </c>
      <c r="E217" s="31" t="s">
        <v>7</v>
      </c>
      <c r="F217" s="31" t="s">
        <v>5</v>
      </c>
      <c r="G217" s="32" t="s">
        <v>10</v>
      </c>
    </row>
    <row r="218" spans="1:7" ht="13.5" thickBot="1" x14ac:dyDescent="0.25">
      <c r="A218" s="33" t="s">
        <v>0</v>
      </c>
      <c r="B218" s="34" t="s">
        <v>3</v>
      </c>
      <c r="C218" s="34" t="s">
        <v>4</v>
      </c>
      <c r="D218" s="34" t="s">
        <v>8</v>
      </c>
      <c r="E218" s="34" t="s">
        <v>9</v>
      </c>
      <c r="F218" s="34" t="s">
        <v>6</v>
      </c>
      <c r="G218" s="35" t="s">
        <v>11</v>
      </c>
    </row>
    <row r="219" spans="1:7" ht="13.5" thickTop="1" x14ac:dyDescent="0.2">
      <c r="A219" s="23" t="s">
        <v>12</v>
      </c>
      <c r="B219" s="23">
        <v>4</v>
      </c>
      <c r="C219" s="23">
        <v>1</v>
      </c>
      <c r="D219" s="22">
        <v>438696</v>
      </c>
      <c r="E219" s="22">
        <v>325746.59999999998</v>
      </c>
      <c r="F219" s="22">
        <f>SUM(D219-E219)</f>
        <v>112949.40000000002</v>
      </c>
      <c r="G219" s="22">
        <v>29366.84</v>
      </c>
    </row>
    <row r="220" spans="1:7" x14ac:dyDescent="0.2">
      <c r="A220" s="23" t="s">
        <v>13</v>
      </c>
      <c r="B220" s="23">
        <v>11</v>
      </c>
      <c r="C220" s="23">
        <v>3</v>
      </c>
      <c r="D220" s="22">
        <v>441513.5</v>
      </c>
      <c r="E220" s="22">
        <v>322555.3</v>
      </c>
      <c r="F220" s="22">
        <f>SUM(D220-E220)</f>
        <v>118958.20000000001</v>
      </c>
      <c r="G220" s="22">
        <v>30929.13</v>
      </c>
    </row>
    <row r="221" spans="1:7" x14ac:dyDescent="0.2">
      <c r="A221" s="27" t="s">
        <v>15</v>
      </c>
      <c r="B221" s="27">
        <f t="shared" ref="B221:G221" si="27">SUM(B219:B220)</f>
        <v>15</v>
      </c>
      <c r="C221" s="27">
        <f t="shared" si="27"/>
        <v>4</v>
      </c>
      <c r="D221" s="28">
        <f t="shared" si="27"/>
        <v>880209.5</v>
      </c>
      <c r="E221" s="28">
        <f t="shared" si="27"/>
        <v>648301.89999999991</v>
      </c>
      <c r="F221" s="28">
        <f t="shared" si="27"/>
        <v>231907.60000000003</v>
      </c>
      <c r="G221" s="28">
        <f t="shared" si="27"/>
        <v>60295.97</v>
      </c>
    </row>
    <row r="222" spans="1:7" x14ac:dyDescent="0.2">
      <c r="A222" s="29"/>
      <c r="B222" s="29"/>
      <c r="C222" s="29"/>
      <c r="D222" s="29"/>
      <c r="E222" s="29"/>
      <c r="F222" s="29"/>
      <c r="G222" s="29"/>
    </row>
    <row r="223" spans="1:7" ht="13.5" thickBot="1" x14ac:dyDescent="0.25">
      <c r="A223" s="21" t="s">
        <v>45</v>
      </c>
      <c r="B223" s="21"/>
      <c r="C223" s="29"/>
      <c r="D223" s="29"/>
      <c r="E223" s="29"/>
      <c r="F223" s="29"/>
      <c r="G223" s="29"/>
    </row>
    <row r="224" spans="1:7" ht="13.5" thickTop="1" x14ac:dyDescent="0.2">
      <c r="A224" s="30" t="s">
        <v>1</v>
      </c>
      <c r="B224" s="31" t="s">
        <v>2</v>
      </c>
      <c r="C224" s="31" t="s">
        <v>2</v>
      </c>
      <c r="D224" s="31" t="s">
        <v>7</v>
      </c>
      <c r="E224" s="31" t="s">
        <v>7</v>
      </c>
      <c r="F224" s="31" t="s">
        <v>5</v>
      </c>
      <c r="G224" s="32" t="s">
        <v>10</v>
      </c>
    </row>
    <row r="225" spans="1:7" ht="13.5" thickBot="1" x14ac:dyDescent="0.25">
      <c r="A225" s="33" t="s">
        <v>0</v>
      </c>
      <c r="B225" s="34" t="s">
        <v>3</v>
      </c>
      <c r="C225" s="34" t="s">
        <v>4</v>
      </c>
      <c r="D225" s="34" t="s">
        <v>8</v>
      </c>
      <c r="E225" s="34" t="s">
        <v>9</v>
      </c>
      <c r="F225" s="34" t="s">
        <v>6</v>
      </c>
      <c r="G225" s="35" t="s">
        <v>11</v>
      </c>
    </row>
    <row r="226" spans="1:7" ht="13.5" thickTop="1" x14ac:dyDescent="0.2">
      <c r="A226" s="23" t="s">
        <v>12</v>
      </c>
      <c r="B226" s="23">
        <v>182</v>
      </c>
      <c r="C226" s="23">
        <v>52</v>
      </c>
      <c r="D226" s="22">
        <v>6763914.5499999998</v>
      </c>
      <c r="E226" s="22">
        <v>5020919</v>
      </c>
      <c r="F226" s="22">
        <f>SUM(D226-E226)</f>
        <v>1742995.5499999998</v>
      </c>
      <c r="G226" s="22">
        <v>453178.84</v>
      </c>
    </row>
    <row r="227" spans="1:7" x14ac:dyDescent="0.2">
      <c r="A227" s="23" t="s">
        <v>13</v>
      </c>
      <c r="B227" s="23">
        <v>96</v>
      </c>
      <c r="C227" s="23">
        <v>29</v>
      </c>
      <c r="D227" s="22">
        <v>3591185</v>
      </c>
      <c r="E227" s="22">
        <v>2606655.4500000002</v>
      </c>
      <c r="F227" s="22">
        <f>SUM(D227-E227)</f>
        <v>984529.54999999981</v>
      </c>
      <c r="G227" s="22">
        <v>255977.68</v>
      </c>
    </row>
    <row r="228" spans="1:7" x14ac:dyDescent="0.2">
      <c r="A228" s="23" t="s">
        <v>17</v>
      </c>
      <c r="B228" s="23">
        <v>68</v>
      </c>
      <c r="C228" s="23">
        <v>1</v>
      </c>
      <c r="D228" s="22">
        <v>4112757.65</v>
      </c>
      <c r="E228" s="22">
        <v>3166908.55</v>
      </c>
      <c r="F228" s="22">
        <f>SUM(D228-E228)</f>
        <v>945849.10000000009</v>
      </c>
      <c r="G228" s="22">
        <v>170252.84</v>
      </c>
    </row>
    <row r="229" spans="1:7" x14ac:dyDescent="0.2">
      <c r="A229" s="23" t="s">
        <v>14</v>
      </c>
      <c r="B229" s="23">
        <v>547</v>
      </c>
      <c r="C229" s="23">
        <v>12</v>
      </c>
      <c r="D229" s="22">
        <v>48670234.799999997</v>
      </c>
      <c r="E229" s="22">
        <v>37008058.200000003</v>
      </c>
      <c r="F229" s="22">
        <f>SUM(D229-E229)</f>
        <v>11662176.599999994</v>
      </c>
      <c r="G229" s="22">
        <v>3790207.4</v>
      </c>
    </row>
    <row r="230" spans="1:7" x14ac:dyDescent="0.2">
      <c r="A230" s="27" t="s">
        <v>15</v>
      </c>
      <c r="B230" s="27">
        <f t="shared" ref="B230:G230" si="28">SUM(B226:B229)</f>
        <v>893</v>
      </c>
      <c r="C230" s="27">
        <f t="shared" si="28"/>
        <v>94</v>
      </c>
      <c r="D230" s="28">
        <f t="shared" si="28"/>
        <v>63138092</v>
      </c>
      <c r="E230" s="28">
        <f t="shared" si="28"/>
        <v>47802541.200000003</v>
      </c>
      <c r="F230" s="28">
        <f t="shared" si="28"/>
        <v>15335550.799999993</v>
      </c>
      <c r="G230" s="28">
        <f t="shared" si="28"/>
        <v>4669616.76</v>
      </c>
    </row>
    <row r="231" spans="1:7" x14ac:dyDescent="0.2">
      <c r="A231" s="29"/>
      <c r="B231" s="29"/>
      <c r="C231" s="29"/>
      <c r="D231" s="29"/>
      <c r="E231" s="29"/>
      <c r="F231" s="29"/>
      <c r="G231" s="29"/>
    </row>
    <row r="232" spans="1:7" ht="13.5" thickBot="1" x14ac:dyDescent="0.25">
      <c r="A232" s="21" t="s">
        <v>46</v>
      </c>
      <c r="B232" s="21"/>
      <c r="C232" s="29"/>
      <c r="D232" s="29"/>
      <c r="E232" s="29"/>
      <c r="F232" s="29"/>
      <c r="G232" s="29"/>
    </row>
    <row r="233" spans="1:7" ht="13.5" thickTop="1" x14ac:dyDescent="0.2">
      <c r="A233" s="30" t="s">
        <v>1</v>
      </c>
      <c r="B233" s="31" t="s">
        <v>2</v>
      </c>
      <c r="C233" s="31" t="s">
        <v>2</v>
      </c>
      <c r="D233" s="31" t="s">
        <v>7</v>
      </c>
      <c r="E233" s="31" t="s">
        <v>7</v>
      </c>
      <c r="F233" s="31" t="s">
        <v>5</v>
      </c>
      <c r="G233" s="32" t="s">
        <v>10</v>
      </c>
    </row>
    <row r="234" spans="1:7" ht="13.5" thickBot="1" x14ac:dyDescent="0.25">
      <c r="A234" s="33" t="s">
        <v>0</v>
      </c>
      <c r="B234" s="34" t="s">
        <v>3</v>
      </c>
      <c r="C234" s="34" t="s">
        <v>4</v>
      </c>
      <c r="D234" s="34" t="s">
        <v>8</v>
      </c>
      <c r="E234" s="34" t="s">
        <v>9</v>
      </c>
      <c r="F234" s="34" t="s">
        <v>6</v>
      </c>
      <c r="G234" s="35" t="s">
        <v>11</v>
      </c>
    </row>
    <row r="235" spans="1:7" ht="13.5" thickTop="1" x14ac:dyDescent="0.2">
      <c r="A235" s="23" t="s">
        <v>12</v>
      </c>
      <c r="B235" s="23">
        <v>28</v>
      </c>
      <c r="C235" s="23">
        <v>8</v>
      </c>
      <c r="D235" s="22">
        <v>1143404</v>
      </c>
      <c r="E235" s="22">
        <v>814518</v>
      </c>
      <c r="F235" s="22">
        <f>SUM(D235-E235)</f>
        <v>328886</v>
      </c>
      <c r="G235" s="22">
        <v>85510.36</v>
      </c>
    </row>
    <row r="236" spans="1:7" x14ac:dyDescent="0.2">
      <c r="A236" s="23" t="s">
        <v>13</v>
      </c>
      <c r="B236" s="23">
        <v>7</v>
      </c>
      <c r="C236" s="23">
        <v>2</v>
      </c>
      <c r="D236" s="22">
        <v>232543.05</v>
      </c>
      <c r="E236" s="22">
        <v>168184.2</v>
      </c>
      <c r="F236" s="22">
        <f>SUM(D236-E236)</f>
        <v>64358.849999999977</v>
      </c>
      <c r="G236" s="22">
        <v>16733.3</v>
      </c>
    </row>
    <row r="237" spans="1:7" x14ac:dyDescent="0.2">
      <c r="A237" s="23" t="s">
        <v>14</v>
      </c>
      <c r="B237" s="23">
        <v>327</v>
      </c>
      <c r="C237" s="23">
        <v>9</v>
      </c>
      <c r="D237" s="22">
        <v>23293401.350000001</v>
      </c>
      <c r="E237" s="22">
        <v>17540583.75</v>
      </c>
      <c r="F237" s="22">
        <f>SUM(D237-E237)</f>
        <v>5752817.6000000015</v>
      </c>
      <c r="G237" s="22">
        <v>1869665.72</v>
      </c>
    </row>
    <row r="238" spans="1:7" x14ac:dyDescent="0.2">
      <c r="A238" s="27" t="s">
        <v>15</v>
      </c>
      <c r="B238" s="27">
        <f t="shared" ref="B238:G238" si="29">SUM(B235:B237)</f>
        <v>362</v>
      </c>
      <c r="C238" s="27">
        <f t="shared" si="29"/>
        <v>19</v>
      </c>
      <c r="D238" s="28">
        <f t="shared" si="29"/>
        <v>24669348.400000002</v>
      </c>
      <c r="E238" s="28">
        <f t="shared" si="29"/>
        <v>18523285.949999999</v>
      </c>
      <c r="F238" s="28">
        <f t="shared" si="29"/>
        <v>6146062.4500000011</v>
      </c>
      <c r="G238" s="28">
        <f t="shared" si="29"/>
        <v>1971909.38</v>
      </c>
    </row>
    <row r="239" spans="1:7" x14ac:dyDescent="0.2">
      <c r="A239" s="29"/>
      <c r="B239" s="29"/>
      <c r="C239" s="29"/>
      <c r="D239" s="29"/>
      <c r="E239" s="29"/>
      <c r="F239" s="29"/>
      <c r="G239" s="29"/>
    </row>
    <row r="240" spans="1:7" ht="13.5" thickBot="1" x14ac:dyDescent="0.25">
      <c r="A240" s="21" t="s">
        <v>47</v>
      </c>
      <c r="B240" s="21"/>
      <c r="C240" s="29"/>
      <c r="D240" s="29"/>
      <c r="E240" s="29"/>
      <c r="F240" s="29"/>
      <c r="G240" s="29"/>
    </row>
    <row r="241" spans="1:7" ht="13.5" thickTop="1" x14ac:dyDescent="0.2">
      <c r="A241" s="30" t="s">
        <v>1</v>
      </c>
      <c r="B241" s="31" t="s">
        <v>2</v>
      </c>
      <c r="C241" s="31" t="s">
        <v>2</v>
      </c>
      <c r="D241" s="31" t="s">
        <v>7</v>
      </c>
      <c r="E241" s="31" t="s">
        <v>7</v>
      </c>
      <c r="F241" s="31" t="s">
        <v>5</v>
      </c>
      <c r="G241" s="32" t="s">
        <v>10</v>
      </c>
    </row>
    <row r="242" spans="1:7" ht="13.5" thickBot="1" x14ac:dyDescent="0.25">
      <c r="A242" s="33" t="s">
        <v>0</v>
      </c>
      <c r="B242" s="34" t="s">
        <v>3</v>
      </c>
      <c r="C242" s="34" t="s">
        <v>4</v>
      </c>
      <c r="D242" s="34" t="s">
        <v>8</v>
      </c>
      <c r="E242" s="34" t="s">
        <v>9</v>
      </c>
      <c r="F242" s="34" t="s">
        <v>6</v>
      </c>
      <c r="G242" s="35" t="s">
        <v>11</v>
      </c>
    </row>
    <row r="243" spans="1:7" ht="13.5" thickTop="1" x14ac:dyDescent="0.2">
      <c r="A243" s="23" t="s">
        <v>12</v>
      </c>
      <c r="B243" s="23">
        <v>34</v>
      </c>
      <c r="C243" s="23">
        <v>11</v>
      </c>
      <c r="D243" s="22">
        <v>1040286</v>
      </c>
      <c r="E243" s="22">
        <v>739550.6</v>
      </c>
      <c r="F243" s="22">
        <f>SUM(D243-E243)</f>
        <v>300735.40000000002</v>
      </c>
      <c r="G243" s="22">
        <v>78191.199999999997</v>
      </c>
    </row>
    <row r="244" spans="1:7" x14ac:dyDescent="0.2">
      <c r="A244" s="23" t="s">
        <v>13</v>
      </c>
      <c r="B244" s="23">
        <v>15</v>
      </c>
      <c r="C244" s="23">
        <v>5</v>
      </c>
      <c r="D244" s="22">
        <v>234506.85</v>
      </c>
      <c r="E244" s="22">
        <v>161851.70000000001</v>
      </c>
      <c r="F244" s="22">
        <f>SUM(D244-E244)</f>
        <v>72655.149999999994</v>
      </c>
      <c r="G244" s="22">
        <v>18890.34</v>
      </c>
    </row>
    <row r="245" spans="1:7" x14ac:dyDescent="0.2">
      <c r="A245" s="23" t="s">
        <v>14</v>
      </c>
      <c r="B245" s="23">
        <v>578</v>
      </c>
      <c r="C245" s="23">
        <v>13</v>
      </c>
      <c r="D245" s="22">
        <v>42196777.899999999</v>
      </c>
      <c r="E245" s="22">
        <v>32391974.850000001</v>
      </c>
      <c r="F245" s="22">
        <f>SUM(D245-E245)</f>
        <v>9804803.049999997</v>
      </c>
      <c r="G245" s="22">
        <v>3186560.99</v>
      </c>
    </row>
    <row r="246" spans="1:7" x14ac:dyDescent="0.2">
      <c r="A246" s="27" t="s">
        <v>15</v>
      </c>
      <c r="B246" s="27">
        <f t="shared" ref="B246:G246" si="30">SUM(B243:B245)</f>
        <v>627</v>
      </c>
      <c r="C246" s="27">
        <f>SUM(C243:C245)</f>
        <v>29</v>
      </c>
      <c r="D246" s="28">
        <f t="shared" si="30"/>
        <v>43471570.75</v>
      </c>
      <c r="E246" s="28">
        <f t="shared" si="30"/>
        <v>33293377.150000002</v>
      </c>
      <c r="F246" s="28">
        <f t="shared" si="30"/>
        <v>10178193.599999998</v>
      </c>
      <c r="G246" s="28">
        <f t="shared" si="30"/>
        <v>3283642.5300000003</v>
      </c>
    </row>
    <row r="247" spans="1:7" x14ac:dyDescent="0.2">
      <c r="A247" s="29"/>
      <c r="B247" s="29"/>
      <c r="C247" s="29"/>
      <c r="D247" s="29"/>
      <c r="E247" s="29"/>
      <c r="F247" s="29"/>
      <c r="G247" s="29"/>
    </row>
    <row r="248" spans="1:7" ht="13.5" thickBot="1" x14ac:dyDescent="0.25">
      <c r="A248" s="21" t="s">
        <v>48</v>
      </c>
      <c r="B248" s="21"/>
      <c r="C248" s="29"/>
      <c r="D248" s="29"/>
      <c r="E248" s="29"/>
      <c r="F248" s="29"/>
      <c r="G248" s="29"/>
    </row>
    <row r="249" spans="1:7" ht="13.5" thickTop="1" x14ac:dyDescent="0.2">
      <c r="A249" s="30" t="s">
        <v>1</v>
      </c>
      <c r="B249" s="31" t="s">
        <v>2</v>
      </c>
      <c r="C249" s="31" t="s">
        <v>2</v>
      </c>
      <c r="D249" s="31" t="s">
        <v>7</v>
      </c>
      <c r="E249" s="31" t="s">
        <v>7</v>
      </c>
      <c r="F249" s="31" t="s">
        <v>5</v>
      </c>
      <c r="G249" s="32" t="s">
        <v>10</v>
      </c>
    </row>
    <row r="250" spans="1:7" ht="13.5" thickBot="1" x14ac:dyDescent="0.25">
      <c r="A250" s="33" t="s">
        <v>0</v>
      </c>
      <c r="B250" s="34" t="s">
        <v>3</v>
      </c>
      <c r="C250" s="34" t="s">
        <v>4</v>
      </c>
      <c r="D250" s="34" t="s">
        <v>8</v>
      </c>
      <c r="E250" s="34" t="s">
        <v>9</v>
      </c>
      <c r="F250" s="34" t="s">
        <v>6</v>
      </c>
      <c r="G250" s="35" t="s">
        <v>11</v>
      </c>
    </row>
    <row r="251" spans="1:7" ht="13.5" thickTop="1" x14ac:dyDescent="0.2">
      <c r="A251" s="23" t="s">
        <v>12</v>
      </c>
      <c r="B251" s="23">
        <v>10</v>
      </c>
      <c r="C251" s="23">
        <v>3</v>
      </c>
      <c r="D251" s="22">
        <v>397528.2</v>
      </c>
      <c r="E251" s="22">
        <v>274634.95</v>
      </c>
      <c r="F251" s="22">
        <f>SUM(D251-E251)</f>
        <v>122893.25</v>
      </c>
      <c r="G251" s="22">
        <v>31952.25</v>
      </c>
    </row>
    <row r="252" spans="1:7" x14ac:dyDescent="0.2">
      <c r="A252" s="23" t="s">
        <v>13</v>
      </c>
      <c r="B252" s="23">
        <v>10</v>
      </c>
      <c r="C252" s="23">
        <v>3</v>
      </c>
      <c r="D252" s="22">
        <v>149032.04999999999</v>
      </c>
      <c r="E252" s="22">
        <v>104197.1</v>
      </c>
      <c r="F252" s="22">
        <f>SUM(D252-E252)</f>
        <v>44834.949999999983</v>
      </c>
      <c r="G252" s="22">
        <v>11657.09</v>
      </c>
    </row>
    <row r="253" spans="1:7" x14ac:dyDescent="0.2">
      <c r="A253" s="23" t="s">
        <v>14</v>
      </c>
      <c r="B253" s="23">
        <v>74</v>
      </c>
      <c r="C253" s="23">
        <v>2</v>
      </c>
      <c r="D253" s="22">
        <v>5340442.3</v>
      </c>
      <c r="E253" s="22">
        <v>3859421.75</v>
      </c>
      <c r="F253" s="22">
        <f>SUM(D253-E253)</f>
        <v>1481020.5499999998</v>
      </c>
      <c r="G253" s="22">
        <v>481331.68</v>
      </c>
    </row>
    <row r="254" spans="1:7" x14ac:dyDescent="0.2">
      <c r="A254" s="27" t="s">
        <v>15</v>
      </c>
      <c r="B254" s="27">
        <f t="shared" ref="B254:F254" si="31">SUM(B251:B253)</f>
        <v>94</v>
      </c>
      <c r="C254" s="27">
        <f t="shared" si="31"/>
        <v>8</v>
      </c>
      <c r="D254" s="28">
        <f t="shared" si="31"/>
        <v>5887002.5499999998</v>
      </c>
      <c r="E254" s="28">
        <f t="shared" si="31"/>
        <v>4238253.8</v>
      </c>
      <c r="F254" s="28">
        <f t="shared" si="31"/>
        <v>1648748.7499999998</v>
      </c>
      <c r="G254" s="28">
        <f>SUM(G251:G253)</f>
        <v>524941.02</v>
      </c>
    </row>
    <row r="255" spans="1:7" x14ac:dyDescent="0.2">
      <c r="A255" s="11"/>
      <c r="B255" s="11"/>
      <c r="C255" s="11"/>
      <c r="D255" s="7"/>
      <c r="E255" s="7"/>
      <c r="F255" s="7"/>
      <c r="G255" s="7"/>
    </row>
    <row r="256" spans="1:7" ht="15.75" x14ac:dyDescent="0.25">
      <c r="A256" s="128" t="s">
        <v>49</v>
      </c>
      <c r="B256" s="128"/>
      <c r="C256" s="128"/>
      <c r="D256" s="128"/>
      <c r="E256" s="128"/>
      <c r="F256" s="7"/>
      <c r="G256" s="7"/>
    </row>
    <row r="257" spans="1:11" ht="16.5" thickBot="1" x14ac:dyDescent="0.3">
      <c r="A257" s="15"/>
      <c r="B257" s="15"/>
      <c r="C257" s="15"/>
      <c r="D257" s="15"/>
      <c r="E257" s="15"/>
      <c r="F257" s="7"/>
      <c r="G257" s="7"/>
    </row>
    <row r="258" spans="1:11" ht="13.5" customHeight="1" thickTop="1" x14ac:dyDescent="0.2">
      <c r="A258" s="129" t="s">
        <v>54</v>
      </c>
      <c r="B258" s="131" t="s">
        <v>55</v>
      </c>
      <c r="C258" s="133" t="s">
        <v>56</v>
      </c>
      <c r="D258" s="131" t="s">
        <v>50</v>
      </c>
      <c r="E258" s="131" t="s">
        <v>51</v>
      </c>
      <c r="F258" s="131" t="s">
        <v>52</v>
      </c>
      <c r="G258" s="135" t="s">
        <v>53</v>
      </c>
      <c r="H258" s="11"/>
      <c r="I258" s="11"/>
      <c r="J258" s="11"/>
      <c r="K258" s="11"/>
    </row>
    <row r="259" spans="1:11" ht="13.5" thickBot="1" x14ac:dyDescent="0.25">
      <c r="A259" s="130"/>
      <c r="B259" s="132"/>
      <c r="C259" s="134"/>
      <c r="D259" s="132"/>
      <c r="E259" s="132"/>
      <c r="F259" s="132"/>
      <c r="G259" s="136"/>
      <c r="H259" s="14"/>
      <c r="I259" s="14"/>
      <c r="J259" s="14"/>
      <c r="K259" s="14"/>
    </row>
    <row r="260" spans="1:11" ht="13.5" thickTop="1" x14ac:dyDescent="0.2"/>
    <row r="261" spans="1:11" x14ac:dyDescent="0.2">
      <c r="A261" s="10" t="s">
        <v>12</v>
      </c>
      <c r="B261" s="38">
        <f>SUMIF($A$1:$A$254,"TYPE 1",$B$1:$B$254)</f>
        <v>2616</v>
      </c>
      <c r="C261" s="38">
        <f>SUMIF($A$1:$A$254,"TYPE 1",$C$1:$C$254)</f>
        <v>767</v>
      </c>
      <c r="D261" s="12">
        <f>SUMIF($A$1:$A$254,"TYPE 1",$D$1:$D$254)</f>
        <v>109430886.34999999</v>
      </c>
      <c r="E261" s="12">
        <f>SUMIF($A$1:$A$254,"TYPE 1",$E$1:$E$254)</f>
        <v>79221095.599999994</v>
      </c>
      <c r="F261" s="12">
        <f>SUMIF($A$1:$A$254,"TYPE 1",$F$1:$F$254)</f>
        <v>30209790.75</v>
      </c>
      <c r="G261" s="12">
        <f>SUMIF($A$1:$A$254,"TYPE 1",$G$1:$G$254)</f>
        <v>7854545.5999999996</v>
      </c>
      <c r="H261" s="12"/>
      <c r="I261" s="12"/>
      <c r="J261" s="12"/>
      <c r="K261" s="12"/>
    </row>
    <row r="262" spans="1:11" x14ac:dyDescent="0.2">
      <c r="A262" s="10" t="s">
        <v>13</v>
      </c>
      <c r="B262" s="38">
        <f>SUMIF($A$1:$A$254,"TYPE 2",$B$1:$B$254)</f>
        <v>1176</v>
      </c>
      <c r="C262" s="38">
        <f>SUMIF($A$1:$A$254,"TYPE 2",$C$1:$C$254)</f>
        <v>374</v>
      </c>
      <c r="D262" s="12">
        <f>SUMIF($A$1:$A$254,"TYPE 2",$D$1:$D$254)</f>
        <v>39807478.649999999</v>
      </c>
      <c r="E262" s="12">
        <f>SUMIF($A$1:$A$254,"TYPE 2",$E$1:$E$254)</f>
        <v>28657755.949999999</v>
      </c>
      <c r="F262" s="12">
        <f>SUMIF($A$1:$A$254,"TYPE 2",$F$1:$F$254)</f>
        <v>11149722.699999999</v>
      </c>
      <c r="G262" s="12">
        <f>SUMIF($A$1:$A$254,"TYPE 2",$G$1:$G$254)</f>
        <v>2898927.8999999994</v>
      </c>
      <c r="H262" s="12"/>
      <c r="I262" s="12"/>
      <c r="J262" s="12"/>
      <c r="K262" s="12"/>
    </row>
    <row r="263" spans="1:11" x14ac:dyDescent="0.2">
      <c r="A263" s="10" t="s">
        <v>16</v>
      </c>
      <c r="B263" s="38">
        <f>SUMIF($A$1:$A$254,"TYPE 3",$B$1:$B$254)</f>
        <v>32</v>
      </c>
      <c r="C263" s="38">
        <f>SUMIF($A$1:$A$254,"TYPE 3",$C$1:$C$254)</f>
        <v>5</v>
      </c>
      <c r="D263" s="12">
        <f>SUMIF($A$1:$A$254,"TYPE 3",$D$1:$D$254)</f>
        <v>1127205.55</v>
      </c>
      <c r="E263" s="12">
        <f>SUMIF($A$1:$A$254,"TYPE 3",$E$1:$E$254)</f>
        <v>882030.65</v>
      </c>
      <c r="F263" s="12">
        <f>SUMIF($A$1:$A$254,"TYPE 3",$F$1:$F$254)</f>
        <v>245174.9</v>
      </c>
      <c r="G263" s="12">
        <f>SUMIF($A$1:$A$254,"TYPE 3",$G$1:$G$254)</f>
        <v>63745.469999999994</v>
      </c>
      <c r="H263" s="12"/>
      <c r="I263" s="12"/>
      <c r="J263" s="12"/>
      <c r="K263" s="12"/>
    </row>
    <row r="264" spans="1:11" x14ac:dyDescent="0.2">
      <c r="A264" s="10" t="s">
        <v>17</v>
      </c>
      <c r="B264" s="38">
        <f>SUMIF($A$1:$A$254,"TYPE 4",$B$1:$B$254)</f>
        <v>1078</v>
      </c>
      <c r="C264" s="38">
        <f>SUMIF($A$1:$A$254,"TYPE 4",$C$1:$C$254)</f>
        <v>15</v>
      </c>
      <c r="D264" s="12">
        <f>SUMIF($A$1:$A$254,"TYPE 4",$D$1:$D$254)</f>
        <v>62296783.100000001</v>
      </c>
      <c r="E264" s="12">
        <f>SUMIF($A$1:$A$254,"TYPE 4",$E$1:$E$254)</f>
        <v>48657184.349999994</v>
      </c>
      <c r="F264" s="12">
        <f>SUMIF($A$1:$A$254,"TYPE 4",$F$1:$F$254)</f>
        <v>13639598.75</v>
      </c>
      <c r="G264" s="12">
        <f>SUMIF($A$1:$A$254,"TYPE 4",$G$1:$G$254)</f>
        <v>2455127.77</v>
      </c>
      <c r="H264" s="12"/>
      <c r="I264" s="12"/>
      <c r="J264" s="12"/>
      <c r="K264" s="12"/>
    </row>
    <row r="265" spans="1:11" ht="15" x14ac:dyDescent="0.35">
      <c r="A265" s="10" t="s">
        <v>14</v>
      </c>
      <c r="B265" s="38">
        <f>SUMIF($A$1:$A$254,"TYPE 5",$B$1:$B$254)</f>
        <v>8001</v>
      </c>
      <c r="C265" s="38">
        <f>SUMIF($A$1:$A$254,"TYPE 5",$C$1:$C$254)</f>
        <v>197</v>
      </c>
      <c r="D265" s="12">
        <f>SUMIF($A$1:$A$254,"TYPE 5",$D$1:$D$254)</f>
        <v>597788578.44999993</v>
      </c>
      <c r="E265" s="12">
        <f>SUMIF($A$1:$A$254,"TYPE 5",$E$1:$E$254)</f>
        <v>452105397.45000005</v>
      </c>
      <c r="F265" s="12">
        <f>SUMIF($A$1:$A$254,"TYPE 5",$F$1:$F$254)</f>
        <v>145683181</v>
      </c>
      <c r="G265" s="12">
        <f>SUMIF($A$1:$A$254,"TYPE 5",$G$1:$G$254)</f>
        <v>47347033.839999996</v>
      </c>
      <c r="H265" s="13"/>
      <c r="I265" s="13"/>
      <c r="J265" s="13"/>
      <c r="K265" s="13"/>
    </row>
    <row r="266" spans="1:11" ht="13.5" thickBot="1" x14ac:dyDescent="0.25">
      <c r="A266" s="10" t="s">
        <v>15</v>
      </c>
      <c r="B266" s="39">
        <f>SUM(B261:B265)-4</f>
        <v>12899</v>
      </c>
      <c r="C266" s="39">
        <f t="shared" ref="C266:E266" si="32">SUM(C261:C265)</f>
        <v>1358</v>
      </c>
      <c r="D266" s="25">
        <f t="shared" si="32"/>
        <v>810450932.0999999</v>
      </c>
      <c r="E266" s="25">
        <f t="shared" si="32"/>
        <v>609523464</v>
      </c>
      <c r="F266" s="25">
        <f>SUM(F261:F265)</f>
        <v>200927468.09999999</v>
      </c>
      <c r="G266" s="25">
        <f>SUM(G261:G265)</f>
        <v>60619380.579999998</v>
      </c>
      <c r="H266" s="12"/>
      <c r="I266" s="12"/>
      <c r="J266" s="12"/>
      <c r="K266" s="12"/>
    </row>
    <row r="267" spans="1:11" ht="13.5" thickTop="1" x14ac:dyDescent="0.2">
      <c r="A267" s="127"/>
      <c r="B267" s="127"/>
      <c r="C267" s="127"/>
      <c r="D267" s="127"/>
      <c r="E267" s="9"/>
      <c r="F267" s="37"/>
      <c r="G267" s="37"/>
    </row>
    <row r="268" spans="1:11" x14ac:dyDescent="0.2">
      <c r="A268" s="10" t="s">
        <v>57</v>
      </c>
      <c r="B268" s="10"/>
      <c r="C268" s="10"/>
      <c r="D268" s="10"/>
      <c r="E268" s="9"/>
      <c r="F268" s="73"/>
      <c r="G268" s="37"/>
    </row>
    <row r="269" spans="1:11" x14ac:dyDescent="0.2">
      <c r="A269" s="6" t="s">
        <v>58</v>
      </c>
      <c r="E269" s="7"/>
      <c r="F269" s="73"/>
    </row>
    <row r="270" spans="1:11" x14ac:dyDescent="0.2">
      <c r="A270" s="6" t="s">
        <v>59</v>
      </c>
      <c r="E270" s="7"/>
      <c r="F270" s="73"/>
    </row>
    <row r="271" spans="1:11" x14ac:dyDescent="0.2">
      <c r="A271" s="6" t="s">
        <v>60</v>
      </c>
      <c r="F271" s="73"/>
    </row>
    <row r="272" spans="1:11" x14ac:dyDescent="0.2">
      <c r="A272" s="6" t="s">
        <v>61</v>
      </c>
      <c r="F272" s="38"/>
    </row>
  </sheetData>
  <mergeCells count="9">
    <mergeCell ref="G258:G259"/>
    <mergeCell ref="C258:C259"/>
    <mergeCell ref="A258:A259"/>
    <mergeCell ref="B258:B259"/>
    <mergeCell ref="A267:D267"/>
    <mergeCell ref="A256:E256"/>
    <mergeCell ref="D258:D259"/>
    <mergeCell ref="E258:E259"/>
    <mergeCell ref="F258:F259"/>
  </mergeCells>
  <pageMargins left="0.5" right="0.5" top="1" bottom="0.5" header="0.25" footer="0.25"/>
  <pageSetup orientation="portrait" r:id="rId1"/>
  <headerFooter>
    <oddHeader xml:space="preserve">&amp;C&amp;"Arial,Bold" LOUISIANA STATE POLICE GAMING ENFORCEMENT DIVISION    
QUARTERLY VIDEO GAMING REVENUE REPORT      
FIRST QUARTER FY 2027
JULY - SEPTEMBER
</oddHeader>
    <oddFooter>&amp;CPage &amp;P of &amp;N&amp;Rprepared by LSP Gaming Audit</oddFooter>
  </headerFooter>
  <rowBreaks count="5" manualBreakCount="5">
    <brk id="50" max="16383" man="1"/>
    <brk id="98" max="16383" man="1"/>
    <brk id="147" max="16383" man="1"/>
    <brk id="197" max="16383" man="1"/>
    <brk id="2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view="pageLayout" topLeftCell="A248" zoomScale="142" zoomScaleNormal="100" zoomScalePageLayoutView="142" workbookViewId="0">
      <selection activeCell="G62" sqref="G62:G63"/>
    </sheetView>
  </sheetViews>
  <sheetFormatPr defaultRowHeight="12.75" x14ac:dyDescent="0.2"/>
  <cols>
    <col min="1" max="1" width="12" customWidth="1"/>
    <col min="2" max="2" width="9.140625" customWidth="1"/>
    <col min="3" max="3" width="6.42578125" customWidth="1"/>
    <col min="4" max="4" width="18.28515625" style="56" bestFit="1" customWidth="1"/>
    <col min="5" max="6" width="16" style="56" bestFit="1" customWidth="1"/>
    <col min="7" max="7" width="15.42578125" style="56" bestFit="1" customWidth="1"/>
  </cols>
  <sheetData>
    <row r="1" spans="1:8" ht="13.5" thickBot="1" x14ac:dyDescent="0.25">
      <c r="A1" s="21" t="s">
        <v>18</v>
      </c>
      <c r="B1" s="21"/>
      <c r="C1" s="6"/>
      <c r="D1" s="37"/>
      <c r="E1" s="37"/>
      <c r="F1" s="37"/>
      <c r="G1" s="40"/>
      <c r="H1" s="3"/>
    </row>
    <row r="2" spans="1:8" ht="13.5" thickTop="1" x14ac:dyDescent="0.2">
      <c r="A2" s="20" t="s">
        <v>1</v>
      </c>
      <c r="B2" s="19" t="s">
        <v>2</v>
      </c>
      <c r="C2" s="19" t="s">
        <v>2</v>
      </c>
      <c r="D2" s="41" t="s">
        <v>7</v>
      </c>
      <c r="E2" s="41" t="s">
        <v>7</v>
      </c>
      <c r="F2" s="41" t="s">
        <v>5</v>
      </c>
      <c r="G2" s="50" t="s">
        <v>10</v>
      </c>
      <c r="H2" s="3"/>
    </row>
    <row r="3" spans="1:8" ht="13.5" thickBot="1" x14ac:dyDescent="0.25">
      <c r="A3" s="18" t="s">
        <v>0</v>
      </c>
      <c r="B3" s="17" t="s">
        <v>3</v>
      </c>
      <c r="C3" s="17" t="s">
        <v>4</v>
      </c>
      <c r="D3" s="43" t="s">
        <v>8</v>
      </c>
      <c r="E3" s="43" t="s">
        <v>9</v>
      </c>
      <c r="F3" s="43" t="s">
        <v>6</v>
      </c>
      <c r="G3" s="44" t="s">
        <v>11</v>
      </c>
    </row>
    <row r="4" spans="1:8" ht="13.5" thickTop="1" x14ac:dyDescent="0.2">
      <c r="A4" s="11" t="s">
        <v>12</v>
      </c>
      <c r="B4" s="4"/>
      <c r="C4" s="4"/>
      <c r="D4" s="8"/>
      <c r="E4" s="8"/>
      <c r="F4" s="1">
        <f>SUM(D4-E4)</f>
        <v>0</v>
      </c>
      <c r="G4" s="8"/>
    </row>
    <row r="5" spans="1:8" x14ac:dyDescent="0.2">
      <c r="A5" s="11" t="s">
        <v>13</v>
      </c>
      <c r="B5" s="4"/>
      <c r="C5" s="4"/>
      <c r="D5" s="8"/>
      <c r="E5" s="8"/>
      <c r="F5" s="1">
        <f>SUM(D5-E5)</f>
        <v>0</v>
      </c>
      <c r="G5" s="8"/>
    </row>
    <row r="6" spans="1:8" x14ac:dyDescent="0.2">
      <c r="A6" s="23" t="s">
        <v>14</v>
      </c>
      <c r="B6" s="4"/>
      <c r="C6" s="4"/>
      <c r="D6" s="26"/>
      <c r="E6" s="26"/>
      <c r="F6" s="5">
        <f>SUM(D6-E6)</f>
        <v>0</v>
      </c>
      <c r="G6" s="26"/>
    </row>
    <row r="7" spans="1:8" x14ac:dyDescent="0.2">
      <c r="A7" s="27" t="s">
        <v>15</v>
      </c>
      <c r="B7" s="27">
        <f t="shared" ref="B7:G7" si="0">SUM(B4:B6)</f>
        <v>0</v>
      </c>
      <c r="C7" s="27">
        <f t="shared" si="0"/>
        <v>0</v>
      </c>
      <c r="D7" s="46">
        <f t="shared" si="0"/>
        <v>0</v>
      </c>
      <c r="E7" s="46">
        <f t="shared" si="0"/>
        <v>0</v>
      </c>
      <c r="F7" s="46">
        <f t="shared" si="0"/>
        <v>0</v>
      </c>
      <c r="G7" s="46">
        <f t="shared" si="0"/>
        <v>0</v>
      </c>
    </row>
    <row r="8" spans="1:8" x14ac:dyDescent="0.2">
      <c r="A8" s="23"/>
      <c r="B8" s="23"/>
      <c r="C8" s="23"/>
      <c r="D8" s="47"/>
      <c r="E8" s="47"/>
      <c r="F8" s="47"/>
      <c r="G8" s="47"/>
    </row>
    <row r="9" spans="1:8" ht="13.5" thickBot="1" x14ac:dyDescent="0.25">
      <c r="A9" s="21" t="s">
        <v>19</v>
      </c>
      <c r="B9" s="21"/>
      <c r="C9" s="29"/>
      <c r="D9" s="48"/>
      <c r="E9" s="48"/>
      <c r="F9" s="48"/>
      <c r="G9" s="48"/>
    </row>
    <row r="10" spans="1:8" ht="13.5" thickTop="1" x14ac:dyDescent="0.2">
      <c r="A10" s="30" t="s">
        <v>1</v>
      </c>
      <c r="B10" s="31" t="s">
        <v>2</v>
      </c>
      <c r="C10" s="31" t="s">
        <v>2</v>
      </c>
      <c r="D10" s="49" t="s">
        <v>7</v>
      </c>
      <c r="E10" s="49" t="s">
        <v>7</v>
      </c>
      <c r="F10" s="49" t="s">
        <v>5</v>
      </c>
      <c r="G10" s="50" t="s">
        <v>10</v>
      </c>
    </row>
    <row r="11" spans="1:8" ht="13.5" thickBot="1" x14ac:dyDescent="0.25">
      <c r="A11" s="33" t="s">
        <v>0</v>
      </c>
      <c r="B11" s="34" t="s">
        <v>3</v>
      </c>
      <c r="C11" s="34" t="s">
        <v>4</v>
      </c>
      <c r="D11" s="51" t="s">
        <v>8</v>
      </c>
      <c r="E11" s="51" t="s">
        <v>9</v>
      </c>
      <c r="F11" s="51" t="s">
        <v>6</v>
      </c>
      <c r="G11" s="52" t="s">
        <v>11</v>
      </c>
    </row>
    <row r="12" spans="1:8" ht="13.5" thickTop="1" x14ac:dyDescent="0.2">
      <c r="A12" s="23" t="s">
        <v>12</v>
      </c>
      <c r="B12" s="4"/>
      <c r="C12" s="4"/>
      <c r="D12" s="26"/>
      <c r="E12" s="26"/>
      <c r="F12" s="26">
        <f>SUM(D12-E12)</f>
        <v>0</v>
      </c>
      <c r="G12" s="26"/>
    </row>
    <row r="13" spans="1:8" x14ac:dyDescent="0.2">
      <c r="A13" s="23" t="s">
        <v>13</v>
      </c>
      <c r="B13" s="4"/>
      <c r="C13" s="4"/>
      <c r="D13" s="26"/>
      <c r="E13" s="26"/>
      <c r="F13" s="26">
        <f>SUM(D13-E13)</f>
        <v>0</v>
      </c>
      <c r="G13" s="26"/>
    </row>
    <row r="14" spans="1:8" x14ac:dyDescent="0.2">
      <c r="A14" s="23" t="s">
        <v>14</v>
      </c>
      <c r="B14" s="4"/>
      <c r="C14" s="4"/>
      <c r="D14" s="26"/>
      <c r="E14" s="26"/>
      <c r="F14" s="36">
        <f>SUM(D14-E14)</f>
        <v>0</v>
      </c>
      <c r="G14" s="26"/>
    </row>
    <row r="15" spans="1:8" x14ac:dyDescent="0.2">
      <c r="A15" s="27" t="s">
        <v>15</v>
      </c>
      <c r="B15" s="27">
        <f t="shared" ref="B15:G15" si="1">SUM(B12:B14)</f>
        <v>0</v>
      </c>
      <c r="C15" s="27">
        <f t="shared" si="1"/>
        <v>0</v>
      </c>
      <c r="D15" s="46">
        <f t="shared" si="1"/>
        <v>0</v>
      </c>
      <c r="E15" s="46">
        <f t="shared" si="1"/>
        <v>0</v>
      </c>
      <c r="F15" s="46">
        <f t="shared" si="1"/>
        <v>0</v>
      </c>
      <c r="G15" s="46">
        <f t="shared" si="1"/>
        <v>0</v>
      </c>
    </row>
    <row r="16" spans="1:8" x14ac:dyDescent="0.2">
      <c r="A16" s="23"/>
      <c r="B16" s="23"/>
      <c r="C16" s="23"/>
      <c r="D16" s="47"/>
      <c r="E16" s="47"/>
      <c r="F16" s="47"/>
      <c r="G16" s="47"/>
    </row>
    <row r="17" spans="1:7" ht="13.5" thickBot="1" x14ac:dyDescent="0.25">
      <c r="A17" s="21" t="s">
        <v>20</v>
      </c>
      <c r="B17" s="21"/>
      <c r="C17" s="29"/>
      <c r="D17" s="48"/>
      <c r="E17" s="48"/>
      <c r="F17" s="48"/>
      <c r="G17" s="48"/>
    </row>
    <row r="18" spans="1:7" ht="13.5" thickTop="1" x14ac:dyDescent="0.2">
      <c r="A18" s="30" t="s">
        <v>1</v>
      </c>
      <c r="B18" s="31" t="s">
        <v>2</v>
      </c>
      <c r="C18" s="31" t="s">
        <v>2</v>
      </c>
      <c r="D18" s="49" t="s">
        <v>7</v>
      </c>
      <c r="E18" s="49" t="s">
        <v>7</v>
      </c>
      <c r="F18" s="49" t="s">
        <v>5</v>
      </c>
      <c r="G18" s="50" t="s">
        <v>10</v>
      </c>
    </row>
    <row r="19" spans="1:7" ht="13.5" thickBot="1" x14ac:dyDescent="0.25">
      <c r="A19" s="33" t="s">
        <v>0</v>
      </c>
      <c r="B19" s="34" t="s">
        <v>3</v>
      </c>
      <c r="C19" s="34" t="s">
        <v>4</v>
      </c>
      <c r="D19" s="51" t="s">
        <v>8</v>
      </c>
      <c r="E19" s="51" t="s">
        <v>9</v>
      </c>
      <c r="F19" s="51" t="s">
        <v>6</v>
      </c>
      <c r="G19" s="52" t="s">
        <v>11</v>
      </c>
    </row>
    <row r="20" spans="1:7" ht="13.5" thickTop="1" x14ac:dyDescent="0.2">
      <c r="A20" s="23" t="s">
        <v>12</v>
      </c>
      <c r="B20" s="4"/>
      <c r="C20" s="4"/>
      <c r="D20" s="5"/>
      <c r="E20" s="5"/>
      <c r="F20" s="5">
        <f>SUM(D20-E20)</f>
        <v>0</v>
      </c>
      <c r="G20" s="5"/>
    </row>
    <row r="21" spans="1:7" x14ac:dyDescent="0.2">
      <c r="A21" s="23" t="s">
        <v>13</v>
      </c>
      <c r="B21" s="4"/>
      <c r="C21" s="4"/>
      <c r="D21" s="5"/>
      <c r="E21" s="5"/>
      <c r="F21" s="5">
        <f>SUM(D21-E21)</f>
        <v>0</v>
      </c>
      <c r="G21" s="5"/>
    </row>
    <row r="22" spans="1:7" x14ac:dyDescent="0.2">
      <c r="A22" s="23" t="s">
        <v>14</v>
      </c>
      <c r="B22" s="4"/>
      <c r="C22" s="4"/>
      <c r="D22" s="5"/>
      <c r="E22" s="5"/>
      <c r="F22" s="5">
        <f>SUM(D22-E22)</f>
        <v>0</v>
      </c>
      <c r="G22" s="5"/>
    </row>
    <row r="23" spans="1:7" x14ac:dyDescent="0.2">
      <c r="A23" s="27" t="s">
        <v>15</v>
      </c>
      <c r="B23" s="27">
        <f t="shared" ref="B23:G23" si="2">SUM(B20:B22)</f>
        <v>0</v>
      </c>
      <c r="C23" s="27">
        <f t="shared" si="2"/>
        <v>0</v>
      </c>
      <c r="D23" s="46">
        <f t="shared" si="2"/>
        <v>0</v>
      </c>
      <c r="E23" s="46">
        <f t="shared" si="2"/>
        <v>0</v>
      </c>
      <c r="F23" s="46">
        <f t="shared" si="2"/>
        <v>0</v>
      </c>
      <c r="G23" s="46">
        <f t="shared" si="2"/>
        <v>0</v>
      </c>
    </row>
    <row r="24" spans="1:7" x14ac:dyDescent="0.2">
      <c r="A24" s="29"/>
      <c r="B24" s="29"/>
      <c r="C24" s="29"/>
      <c r="D24" s="48"/>
      <c r="E24" s="48"/>
      <c r="F24" s="48"/>
      <c r="G24" s="48"/>
    </row>
    <row r="25" spans="1:7" ht="13.5" thickBot="1" x14ac:dyDescent="0.25">
      <c r="A25" s="21" t="s">
        <v>21</v>
      </c>
      <c r="B25" s="21"/>
      <c r="C25" s="29"/>
      <c r="D25" s="48"/>
      <c r="E25" s="48"/>
      <c r="F25" s="48"/>
      <c r="G25" s="48"/>
    </row>
    <row r="26" spans="1:7" ht="13.5" thickTop="1" x14ac:dyDescent="0.2">
      <c r="A26" s="30" t="s">
        <v>1</v>
      </c>
      <c r="B26" s="31" t="s">
        <v>2</v>
      </c>
      <c r="C26" s="31" t="s">
        <v>2</v>
      </c>
      <c r="D26" s="49" t="s">
        <v>7</v>
      </c>
      <c r="E26" s="49" t="s">
        <v>7</v>
      </c>
      <c r="F26" s="49" t="s">
        <v>5</v>
      </c>
      <c r="G26" s="50" t="s">
        <v>10</v>
      </c>
    </row>
    <row r="27" spans="1:7" ht="13.5" thickBot="1" x14ac:dyDescent="0.25">
      <c r="A27" s="33" t="s">
        <v>0</v>
      </c>
      <c r="B27" s="34" t="s">
        <v>3</v>
      </c>
      <c r="C27" s="34" t="s">
        <v>4</v>
      </c>
      <c r="D27" s="51" t="s">
        <v>8</v>
      </c>
      <c r="E27" s="51" t="s">
        <v>9</v>
      </c>
      <c r="F27" s="51" t="s">
        <v>6</v>
      </c>
      <c r="G27" s="52" t="s">
        <v>11</v>
      </c>
    </row>
    <row r="28" spans="1:7" ht="13.5" thickTop="1" x14ac:dyDescent="0.2">
      <c r="A28" s="23" t="s">
        <v>12</v>
      </c>
      <c r="B28" s="4"/>
      <c r="C28" s="4"/>
      <c r="D28" s="5"/>
      <c r="E28" s="5"/>
      <c r="F28" s="5">
        <f>SUM(D28-E28)</f>
        <v>0</v>
      </c>
      <c r="G28" s="5"/>
    </row>
    <row r="29" spans="1:7" x14ac:dyDescent="0.2">
      <c r="A29" s="23" t="s">
        <v>13</v>
      </c>
      <c r="B29" s="4"/>
      <c r="C29" s="4"/>
      <c r="D29" s="5"/>
      <c r="E29" s="5"/>
      <c r="F29" s="5">
        <f>SUM(D29-E29)</f>
        <v>0</v>
      </c>
      <c r="G29" s="5"/>
    </row>
    <row r="30" spans="1:7" x14ac:dyDescent="0.2">
      <c r="A30" s="23" t="s">
        <v>16</v>
      </c>
      <c r="B30" s="4"/>
      <c r="C30" s="4"/>
      <c r="D30" s="5"/>
      <c r="E30" s="5"/>
      <c r="F30" s="5">
        <f>SUM(D30-E30)</f>
        <v>0</v>
      </c>
      <c r="G30" s="5"/>
    </row>
    <row r="31" spans="1:7" x14ac:dyDescent="0.2">
      <c r="A31" s="23" t="s">
        <v>14</v>
      </c>
      <c r="B31" s="4"/>
      <c r="C31" s="4"/>
      <c r="D31" s="5"/>
      <c r="E31" s="5"/>
      <c r="F31" s="5">
        <f>SUM(D31-E31)</f>
        <v>0</v>
      </c>
      <c r="G31" s="5"/>
    </row>
    <row r="32" spans="1:7" x14ac:dyDescent="0.2">
      <c r="A32" s="27" t="s">
        <v>15</v>
      </c>
      <c r="B32" s="27">
        <f t="shared" ref="B32:G32" si="3">SUM(B28:B31)</f>
        <v>0</v>
      </c>
      <c r="C32" s="27">
        <f t="shared" si="3"/>
        <v>0</v>
      </c>
      <c r="D32" s="46">
        <f t="shared" si="3"/>
        <v>0</v>
      </c>
      <c r="E32" s="46">
        <f t="shared" si="3"/>
        <v>0</v>
      </c>
      <c r="F32" s="46">
        <f t="shared" si="3"/>
        <v>0</v>
      </c>
      <c r="G32" s="46">
        <f t="shared" si="3"/>
        <v>0</v>
      </c>
    </row>
    <row r="33" spans="1:7" x14ac:dyDescent="0.2">
      <c r="A33" s="29"/>
      <c r="B33" s="29"/>
      <c r="C33" s="29"/>
      <c r="D33" s="48"/>
      <c r="E33" s="48"/>
      <c r="F33" s="48"/>
      <c r="G33" s="48"/>
    </row>
    <row r="34" spans="1:7" ht="13.5" thickBot="1" x14ac:dyDescent="0.25">
      <c r="A34" s="21" t="s">
        <v>22</v>
      </c>
      <c r="B34" s="21"/>
      <c r="C34" s="29"/>
      <c r="D34" s="48"/>
      <c r="E34" s="48"/>
      <c r="F34" s="48"/>
      <c r="G34" s="48"/>
    </row>
    <row r="35" spans="1:7" ht="13.5" thickTop="1" x14ac:dyDescent="0.2">
      <c r="A35" s="30" t="s">
        <v>1</v>
      </c>
      <c r="B35" s="31" t="s">
        <v>2</v>
      </c>
      <c r="C35" s="31" t="s">
        <v>2</v>
      </c>
      <c r="D35" s="49" t="s">
        <v>7</v>
      </c>
      <c r="E35" s="49" t="s">
        <v>7</v>
      </c>
      <c r="F35" s="49" t="s">
        <v>5</v>
      </c>
      <c r="G35" s="50" t="s">
        <v>10</v>
      </c>
    </row>
    <row r="36" spans="1:7" ht="13.5" thickBot="1" x14ac:dyDescent="0.25">
      <c r="A36" s="33" t="s">
        <v>0</v>
      </c>
      <c r="B36" s="34" t="s">
        <v>3</v>
      </c>
      <c r="C36" s="34" t="s">
        <v>4</v>
      </c>
      <c r="D36" s="51" t="s">
        <v>8</v>
      </c>
      <c r="E36" s="51" t="s">
        <v>9</v>
      </c>
      <c r="F36" s="51" t="s">
        <v>6</v>
      </c>
      <c r="G36" s="52" t="s">
        <v>11</v>
      </c>
    </row>
    <row r="37" spans="1:7" ht="13.5" thickTop="1" x14ac:dyDescent="0.2">
      <c r="A37" s="23" t="s">
        <v>12</v>
      </c>
      <c r="B37" s="4"/>
      <c r="C37" s="4"/>
      <c r="D37" s="5"/>
      <c r="E37" s="5"/>
      <c r="F37" s="5">
        <f>SUM(D37-E37)</f>
        <v>0</v>
      </c>
      <c r="G37" s="5"/>
    </row>
    <row r="38" spans="1:7" x14ac:dyDescent="0.2">
      <c r="A38" s="23" t="s">
        <v>13</v>
      </c>
      <c r="B38" s="4"/>
      <c r="C38" s="4"/>
      <c r="D38" s="5"/>
      <c r="E38" s="5"/>
      <c r="F38" s="5">
        <f>SUM(D38-E38)</f>
        <v>0</v>
      </c>
      <c r="G38" s="5"/>
    </row>
    <row r="39" spans="1:7" x14ac:dyDescent="0.2">
      <c r="A39" s="23" t="s">
        <v>16</v>
      </c>
      <c r="B39" s="4"/>
      <c r="C39" s="4"/>
      <c r="D39" s="5"/>
      <c r="E39" s="5"/>
      <c r="F39" s="5">
        <f>SUM(D39-E39)</f>
        <v>0</v>
      </c>
      <c r="G39" s="5"/>
    </row>
    <row r="40" spans="1:7" x14ac:dyDescent="0.2">
      <c r="A40" s="23" t="s">
        <v>14</v>
      </c>
      <c r="B40" s="4"/>
      <c r="C40" s="4"/>
      <c r="D40" s="5"/>
      <c r="E40" s="5"/>
      <c r="F40" s="5">
        <f>SUM(D40-E40)</f>
        <v>0</v>
      </c>
      <c r="G40" s="5"/>
    </row>
    <row r="41" spans="1:7" x14ac:dyDescent="0.2">
      <c r="A41" s="27" t="s">
        <v>15</v>
      </c>
      <c r="B41" s="27">
        <f t="shared" ref="B41:G41" si="4">SUM(B37:B40)</f>
        <v>0</v>
      </c>
      <c r="C41" s="27">
        <f t="shared" si="4"/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</row>
    <row r="42" spans="1:7" x14ac:dyDescent="0.2">
      <c r="A42" s="29"/>
      <c r="B42" s="29"/>
      <c r="C42" s="29"/>
      <c r="D42" s="48"/>
      <c r="E42" s="48"/>
      <c r="F42" s="48"/>
      <c r="G42" s="48"/>
    </row>
    <row r="43" spans="1:7" ht="13.5" thickBot="1" x14ac:dyDescent="0.25">
      <c r="A43" s="24" t="s">
        <v>23</v>
      </c>
      <c r="B43" s="21"/>
      <c r="C43" s="29"/>
      <c r="D43" s="48"/>
      <c r="E43" s="48"/>
      <c r="F43" s="48"/>
      <c r="G43" s="48"/>
    </row>
    <row r="44" spans="1:7" ht="13.5" thickTop="1" x14ac:dyDescent="0.2">
      <c r="A44" s="30" t="s">
        <v>1</v>
      </c>
      <c r="B44" s="31" t="s">
        <v>2</v>
      </c>
      <c r="C44" s="31" t="s">
        <v>2</v>
      </c>
      <c r="D44" s="49" t="s">
        <v>7</v>
      </c>
      <c r="E44" s="49" t="s">
        <v>7</v>
      </c>
      <c r="F44" s="49" t="s">
        <v>5</v>
      </c>
      <c r="G44" s="50" t="s">
        <v>10</v>
      </c>
    </row>
    <row r="45" spans="1:7" ht="13.5" thickBot="1" x14ac:dyDescent="0.25">
      <c r="A45" s="33" t="s">
        <v>0</v>
      </c>
      <c r="B45" s="34" t="s">
        <v>3</v>
      </c>
      <c r="C45" s="34" t="s">
        <v>4</v>
      </c>
      <c r="D45" s="51" t="s">
        <v>8</v>
      </c>
      <c r="E45" s="51" t="s">
        <v>9</v>
      </c>
      <c r="F45" s="51" t="s">
        <v>6</v>
      </c>
      <c r="G45" s="52" t="s">
        <v>11</v>
      </c>
    </row>
    <row r="46" spans="1:7" ht="13.5" thickTop="1" x14ac:dyDescent="0.2">
      <c r="A46" s="23" t="s">
        <v>12</v>
      </c>
      <c r="B46" s="4"/>
      <c r="C46" s="4"/>
      <c r="D46" s="5"/>
      <c r="E46" s="5"/>
      <c r="F46" s="5">
        <f>SUM(D46-E46)</f>
        <v>0</v>
      </c>
      <c r="G46" s="5"/>
    </row>
    <row r="47" spans="1:7" x14ac:dyDescent="0.2">
      <c r="A47" s="23" t="s">
        <v>13</v>
      </c>
      <c r="B47" s="4"/>
      <c r="C47" s="4"/>
      <c r="D47" s="5"/>
      <c r="E47" s="5"/>
      <c r="F47" s="5">
        <f>SUM(D47-E47)</f>
        <v>0</v>
      </c>
      <c r="G47" s="5"/>
    </row>
    <row r="48" spans="1:7" x14ac:dyDescent="0.2">
      <c r="A48" s="23" t="s">
        <v>14</v>
      </c>
      <c r="B48" s="4"/>
      <c r="C48" s="4"/>
      <c r="D48" s="5"/>
      <c r="E48" s="5"/>
      <c r="F48" s="5">
        <f>SUM(D48-E48)</f>
        <v>0</v>
      </c>
      <c r="G48" s="5"/>
    </row>
    <row r="49" spans="1:7" x14ac:dyDescent="0.2">
      <c r="A49" s="27" t="s">
        <v>15</v>
      </c>
      <c r="B49" s="27">
        <f t="shared" ref="B49:G49" si="5">SUM(B46:B48)</f>
        <v>0</v>
      </c>
      <c r="C49" s="27">
        <f t="shared" si="5"/>
        <v>0</v>
      </c>
      <c r="D49" s="46">
        <f t="shared" si="5"/>
        <v>0</v>
      </c>
      <c r="E49" s="46">
        <f t="shared" si="5"/>
        <v>0</v>
      </c>
      <c r="F49" s="46">
        <f t="shared" si="5"/>
        <v>0</v>
      </c>
      <c r="G49" s="46">
        <f t="shared" si="5"/>
        <v>0</v>
      </c>
    </row>
    <row r="50" spans="1:7" x14ac:dyDescent="0.2">
      <c r="A50" s="29"/>
      <c r="B50" s="29"/>
      <c r="C50" s="29"/>
      <c r="D50" s="48"/>
      <c r="E50" s="48"/>
      <c r="F50" s="48"/>
      <c r="G50" s="48"/>
    </row>
    <row r="51" spans="1:7" ht="13.5" thickBot="1" x14ac:dyDescent="0.25">
      <c r="A51" s="21" t="s">
        <v>24</v>
      </c>
      <c r="B51" s="21"/>
      <c r="C51" s="29"/>
      <c r="D51" s="48"/>
      <c r="E51" s="48"/>
      <c r="F51" s="48"/>
      <c r="G51" s="48"/>
    </row>
    <row r="52" spans="1:7" ht="13.5" thickTop="1" x14ac:dyDescent="0.2">
      <c r="A52" s="30" t="s">
        <v>1</v>
      </c>
      <c r="B52" s="31" t="s">
        <v>2</v>
      </c>
      <c r="C52" s="31" t="s">
        <v>2</v>
      </c>
      <c r="D52" s="49" t="s">
        <v>7</v>
      </c>
      <c r="E52" s="49" t="s">
        <v>7</v>
      </c>
      <c r="F52" s="49" t="s">
        <v>5</v>
      </c>
      <c r="G52" s="50" t="s">
        <v>10</v>
      </c>
    </row>
    <row r="53" spans="1:7" ht="13.5" thickBot="1" x14ac:dyDescent="0.25">
      <c r="A53" s="33" t="s">
        <v>0</v>
      </c>
      <c r="B53" s="34" t="s">
        <v>3</v>
      </c>
      <c r="C53" s="34" t="s">
        <v>4</v>
      </c>
      <c r="D53" s="51" t="s">
        <v>8</v>
      </c>
      <c r="E53" s="51" t="s">
        <v>9</v>
      </c>
      <c r="F53" s="51" t="s">
        <v>6</v>
      </c>
      <c r="G53" s="52" t="s">
        <v>11</v>
      </c>
    </row>
    <row r="54" spans="1:7" ht="13.5" thickTop="1" x14ac:dyDescent="0.2">
      <c r="A54" s="23" t="s">
        <v>12</v>
      </c>
      <c r="B54" s="4"/>
      <c r="C54" s="4"/>
      <c r="D54" s="5"/>
      <c r="E54" s="5"/>
      <c r="F54" s="5">
        <f>SUM(D54-E54)</f>
        <v>0</v>
      </c>
      <c r="G54" s="5"/>
    </row>
    <row r="55" spans="1:7" x14ac:dyDescent="0.2">
      <c r="A55" s="23" t="s">
        <v>13</v>
      </c>
      <c r="B55" s="4"/>
      <c r="C55" s="4"/>
      <c r="D55" s="5"/>
      <c r="E55" s="5"/>
      <c r="F55" s="5">
        <f>SUM(D55-E55)</f>
        <v>0</v>
      </c>
      <c r="G55" s="5"/>
    </row>
    <row r="56" spans="1:7" x14ac:dyDescent="0.2">
      <c r="A56" s="23" t="s">
        <v>16</v>
      </c>
      <c r="B56" s="4"/>
      <c r="C56" s="4"/>
      <c r="D56" s="5"/>
      <c r="E56" s="5"/>
      <c r="F56" s="5">
        <f>SUM(D56-E56)</f>
        <v>0</v>
      </c>
      <c r="G56" s="5"/>
    </row>
    <row r="57" spans="1:7" x14ac:dyDescent="0.2">
      <c r="A57" s="27" t="s">
        <v>15</v>
      </c>
      <c r="B57" s="27">
        <f>SUM(B54:B56)</f>
        <v>0</v>
      </c>
      <c r="C57" s="27">
        <f t="shared" ref="C57" si="6">SUM(C54:C56)</f>
        <v>0</v>
      </c>
      <c r="D57" s="46">
        <f>SUM(D54:D56)</f>
        <v>0</v>
      </c>
      <c r="E57" s="46">
        <f t="shared" ref="E57:F57" si="7">SUM(E54:E56)</f>
        <v>0</v>
      </c>
      <c r="F57" s="46">
        <f t="shared" si="7"/>
        <v>0</v>
      </c>
      <c r="G57" s="72">
        <f t="shared" ref="G57" si="8">SUM(G54:G56)</f>
        <v>0</v>
      </c>
    </row>
    <row r="58" spans="1:7" x14ac:dyDescent="0.2">
      <c r="A58" s="29"/>
      <c r="B58" s="29"/>
      <c r="C58" s="29"/>
      <c r="D58" s="48"/>
      <c r="E58" s="48"/>
      <c r="F58" s="48"/>
      <c r="G58" s="48"/>
    </row>
    <row r="59" spans="1:7" ht="13.5" thickBot="1" x14ac:dyDescent="0.25">
      <c r="A59" s="21" t="s">
        <v>25</v>
      </c>
      <c r="B59" s="21"/>
      <c r="C59" s="29"/>
      <c r="D59" s="48"/>
      <c r="E59" s="48"/>
      <c r="F59" s="48"/>
      <c r="G59" s="48"/>
    </row>
    <row r="60" spans="1:7" ht="13.5" thickTop="1" x14ac:dyDescent="0.2">
      <c r="A60" s="30" t="s">
        <v>1</v>
      </c>
      <c r="B60" s="31" t="s">
        <v>2</v>
      </c>
      <c r="C60" s="31" t="s">
        <v>2</v>
      </c>
      <c r="D60" s="49" t="s">
        <v>7</v>
      </c>
      <c r="E60" s="49" t="s">
        <v>7</v>
      </c>
      <c r="F60" s="49" t="s">
        <v>5</v>
      </c>
      <c r="G60" s="50" t="s">
        <v>10</v>
      </c>
    </row>
    <row r="61" spans="1:7" ht="13.5" thickBot="1" x14ac:dyDescent="0.25">
      <c r="A61" s="33" t="s">
        <v>0</v>
      </c>
      <c r="B61" s="34" t="s">
        <v>3</v>
      </c>
      <c r="C61" s="34" t="s">
        <v>4</v>
      </c>
      <c r="D61" s="51" t="s">
        <v>8</v>
      </c>
      <c r="E61" s="51" t="s">
        <v>9</v>
      </c>
      <c r="F61" s="51" t="s">
        <v>6</v>
      </c>
      <c r="G61" s="52" t="s">
        <v>11</v>
      </c>
    </row>
    <row r="62" spans="1:7" ht="13.5" thickTop="1" x14ac:dyDescent="0.2">
      <c r="A62" s="23" t="s">
        <v>12</v>
      </c>
      <c r="B62" s="4"/>
      <c r="C62" s="4"/>
      <c r="D62" s="5"/>
      <c r="E62" s="5"/>
      <c r="F62" s="5">
        <f>SUM(D62-E62)</f>
        <v>0</v>
      </c>
      <c r="G62" s="5"/>
    </row>
    <row r="63" spans="1:7" x14ac:dyDescent="0.2">
      <c r="A63" s="23" t="s">
        <v>14</v>
      </c>
      <c r="B63" s="4"/>
      <c r="C63" s="4"/>
      <c r="D63" s="5"/>
      <c r="E63" s="5"/>
      <c r="F63" s="5">
        <f>SUM(D63-E63)</f>
        <v>0</v>
      </c>
      <c r="G63" s="5"/>
    </row>
    <row r="64" spans="1:7" x14ac:dyDescent="0.2">
      <c r="A64" s="27" t="s">
        <v>15</v>
      </c>
      <c r="B64" s="27">
        <f>SUM(B62:B63)</f>
        <v>0</v>
      </c>
      <c r="C64" s="27">
        <f>SUM(C62:C63)</f>
        <v>0</v>
      </c>
      <c r="D64" s="46">
        <f t="shared" ref="D64:G64" si="9">SUM(D62:D63)</f>
        <v>0</v>
      </c>
      <c r="E64" s="46">
        <f t="shared" si="9"/>
        <v>0</v>
      </c>
      <c r="F64" s="46">
        <f t="shared" si="9"/>
        <v>0</v>
      </c>
      <c r="G64" s="46">
        <f t="shared" si="9"/>
        <v>0</v>
      </c>
    </row>
    <row r="65" spans="1:7" x14ac:dyDescent="0.2">
      <c r="A65" s="29"/>
      <c r="B65" s="29"/>
      <c r="C65" s="29"/>
      <c r="D65" s="48"/>
      <c r="E65" s="48"/>
      <c r="F65" s="48"/>
      <c r="G65" s="48"/>
    </row>
    <row r="66" spans="1:7" ht="13.5" thickBot="1" x14ac:dyDescent="0.25">
      <c r="A66" s="21" t="s">
        <v>26</v>
      </c>
      <c r="B66" s="21"/>
      <c r="C66" s="29"/>
      <c r="D66" s="48"/>
      <c r="E66" s="48"/>
      <c r="F66" s="48"/>
      <c r="G66" s="48"/>
    </row>
    <row r="67" spans="1:7" ht="13.5" thickTop="1" x14ac:dyDescent="0.2">
      <c r="A67" s="30" t="s">
        <v>1</v>
      </c>
      <c r="B67" s="31" t="s">
        <v>2</v>
      </c>
      <c r="C67" s="31" t="s">
        <v>2</v>
      </c>
      <c r="D67" s="49" t="s">
        <v>7</v>
      </c>
      <c r="E67" s="49" t="s">
        <v>7</v>
      </c>
      <c r="F67" s="49" t="s">
        <v>5</v>
      </c>
      <c r="G67" s="50" t="s">
        <v>10</v>
      </c>
    </row>
    <row r="68" spans="1:7" ht="13.5" thickBot="1" x14ac:dyDescent="0.25">
      <c r="A68" s="33" t="s">
        <v>0</v>
      </c>
      <c r="B68" s="34" t="s">
        <v>3</v>
      </c>
      <c r="C68" s="34" t="s">
        <v>4</v>
      </c>
      <c r="D68" s="51" t="s">
        <v>8</v>
      </c>
      <c r="E68" s="51" t="s">
        <v>9</v>
      </c>
      <c r="F68" s="51" t="s">
        <v>6</v>
      </c>
      <c r="G68" s="52" t="s">
        <v>11</v>
      </c>
    </row>
    <row r="69" spans="1:7" ht="13.5" thickTop="1" x14ac:dyDescent="0.2">
      <c r="A69" s="23" t="s">
        <v>12</v>
      </c>
      <c r="B69" s="4"/>
      <c r="C69" s="4"/>
      <c r="D69" s="5"/>
      <c r="E69" s="5"/>
      <c r="F69" s="5">
        <f>SUM(D69-E69)</f>
        <v>0</v>
      </c>
      <c r="G69" s="5"/>
    </row>
    <row r="70" spans="1:7" x14ac:dyDescent="0.2">
      <c r="A70" s="23" t="s">
        <v>13</v>
      </c>
      <c r="B70" s="4"/>
      <c r="C70" s="4"/>
      <c r="D70" s="5"/>
      <c r="E70" s="5"/>
      <c r="F70" s="5">
        <f>SUM(D70-E70)</f>
        <v>0</v>
      </c>
      <c r="G70" s="5"/>
    </row>
    <row r="71" spans="1:7" x14ac:dyDescent="0.2">
      <c r="A71" s="23" t="s">
        <v>14</v>
      </c>
      <c r="B71" s="4"/>
      <c r="C71" s="4"/>
      <c r="D71" s="5"/>
      <c r="E71" s="5"/>
      <c r="F71" s="5">
        <f>SUM(D71-E71)</f>
        <v>0</v>
      </c>
      <c r="G71" s="5"/>
    </row>
    <row r="72" spans="1:7" x14ac:dyDescent="0.2">
      <c r="A72" s="27" t="s">
        <v>15</v>
      </c>
      <c r="B72" s="27">
        <f t="shared" ref="B72:G72" si="10">SUM(B69:B71)</f>
        <v>0</v>
      </c>
      <c r="C72" s="27">
        <f t="shared" si="10"/>
        <v>0</v>
      </c>
      <c r="D72" s="46">
        <f t="shared" si="10"/>
        <v>0</v>
      </c>
      <c r="E72" s="46">
        <f t="shared" si="10"/>
        <v>0</v>
      </c>
      <c r="F72" s="46">
        <f t="shared" si="10"/>
        <v>0</v>
      </c>
      <c r="G72" s="46">
        <f t="shared" si="10"/>
        <v>0</v>
      </c>
    </row>
    <row r="73" spans="1:7" x14ac:dyDescent="0.2">
      <c r="A73" s="29"/>
      <c r="B73" s="29"/>
      <c r="C73" s="29"/>
      <c r="D73" s="48"/>
      <c r="E73" s="48"/>
      <c r="F73" s="48"/>
      <c r="G73" s="48"/>
    </row>
    <row r="74" spans="1:7" ht="13.5" thickBot="1" x14ac:dyDescent="0.25">
      <c r="A74" s="21" t="s">
        <v>27</v>
      </c>
      <c r="B74" s="21"/>
      <c r="C74" s="29"/>
      <c r="D74" s="48"/>
      <c r="E74" s="48"/>
      <c r="F74" s="48"/>
      <c r="G74" s="48"/>
    </row>
    <row r="75" spans="1:7" ht="13.5" thickTop="1" x14ac:dyDescent="0.2">
      <c r="A75" s="30" t="s">
        <v>1</v>
      </c>
      <c r="B75" s="31" t="s">
        <v>2</v>
      </c>
      <c r="C75" s="31" t="s">
        <v>2</v>
      </c>
      <c r="D75" s="49" t="s">
        <v>7</v>
      </c>
      <c r="E75" s="49" t="s">
        <v>7</v>
      </c>
      <c r="F75" s="49" t="s">
        <v>5</v>
      </c>
      <c r="G75" s="50" t="s">
        <v>10</v>
      </c>
    </row>
    <row r="76" spans="1:7" ht="13.5" thickBot="1" x14ac:dyDescent="0.25">
      <c r="A76" s="33" t="s">
        <v>0</v>
      </c>
      <c r="B76" s="34" t="s">
        <v>3</v>
      </c>
      <c r="C76" s="34" t="s">
        <v>4</v>
      </c>
      <c r="D76" s="51" t="s">
        <v>8</v>
      </c>
      <c r="E76" s="51" t="s">
        <v>9</v>
      </c>
      <c r="F76" s="51" t="s">
        <v>6</v>
      </c>
      <c r="G76" s="52" t="s">
        <v>11</v>
      </c>
    </row>
    <row r="77" spans="1:7" ht="13.5" thickTop="1" x14ac:dyDescent="0.2">
      <c r="A77" s="23" t="s">
        <v>12</v>
      </c>
      <c r="B77" s="4"/>
      <c r="C77" s="4"/>
      <c r="D77" s="5"/>
      <c r="E77" s="5"/>
      <c r="F77" s="5">
        <f>SUM(D77-E77)</f>
        <v>0</v>
      </c>
      <c r="G77" s="5"/>
    </row>
    <row r="78" spans="1:7" x14ac:dyDescent="0.2">
      <c r="A78" s="23" t="s">
        <v>13</v>
      </c>
      <c r="B78" s="4"/>
      <c r="C78" s="4"/>
      <c r="D78" s="5"/>
      <c r="E78" s="5"/>
      <c r="F78" s="5">
        <f>SUM(D78-E78)</f>
        <v>0</v>
      </c>
      <c r="G78" s="5"/>
    </row>
    <row r="79" spans="1:7" x14ac:dyDescent="0.2">
      <c r="A79" s="23" t="s">
        <v>14</v>
      </c>
      <c r="B79" s="4"/>
      <c r="C79" s="4"/>
      <c r="D79" s="5"/>
      <c r="E79" s="5"/>
      <c r="F79" s="5">
        <f>SUM(D79-E79)</f>
        <v>0</v>
      </c>
      <c r="G79" s="5"/>
    </row>
    <row r="80" spans="1:7" x14ac:dyDescent="0.2">
      <c r="A80" s="27" t="s">
        <v>15</v>
      </c>
      <c r="B80" s="27">
        <f t="shared" ref="B80:G80" si="11">SUM(B77:B79)</f>
        <v>0</v>
      </c>
      <c r="C80" s="27">
        <f t="shared" si="11"/>
        <v>0</v>
      </c>
      <c r="D80" s="46">
        <f t="shared" si="11"/>
        <v>0</v>
      </c>
      <c r="E80" s="46">
        <f t="shared" si="11"/>
        <v>0</v>
      </c>
      <c r="F80" s="46">
        <f t="shared" si="11"/>
        <v>0</v>
      </c>
      <c r="G80" s="46">
        <f t="shared" si="11"/>
        <v>0</v>
      </c>
    </row>
    <row r="81" spans="1:7" x14ac:dyDescent="0.2">
      <c r="A81" s="29"/>
      <c r="B81" s="29"/>
      <c r="C81" s="29"/>
      <c r="D81" s="48"/>
      <c r="E81" s="48"/>
      <c r="F81" s="48"/>
      <c r="G81" s="48"/>
    </row>
    <row r="82" spans="1:7" ht="13.5" thickBot="1" x14ac:dyDescent="0.25">
      <c r="A82" s="21" t="s">
        <v>28</v>
      </c>
      <c r="B82" s="21"/>
      <c r="C82" s="29"/>
      <c r="D82" s="48"/>
      <c r="E82" s="48"/>
      <c r="F82" s="48"/>
      <c r="G82" s="48"/>
    </row>
    <row r="83" spans="1:7" ht="13.5" thickTop="1" x14ac:dyDescent="0.2">
      <c r="A83" s="30" t="s">
        <v>1</v>
      </c>
      <c r="B83" s="31" t="s">
        <v>2</v>
      </c>
      <c r="C83" s="31" t="s">
        <v>2</v>
      </c>
      <c r="D83" s="49" t="s">
        <v>7</v>
      </c>
      <c r="E83" s="49" t="s">
        <v>7</v>
      </c>
      <c r="F83" s="49" t="s">
        <v>5</v>
      </c>
      <c r="G83" s="50" t="s">
        <v>10</v>
      </c>
    </row>
    <row r="84" spans="1:7" ht="13.5" thickBot="1" x14ac:dyDescent="0.25">
      <c r="A84" s="33" t="s">
        <v>0</v>
      </c>
      <c r="B84" s="34" t="s">
        <v>3</v>
      </c>
      <c r="C84" s="34" t="s">
        <v>4</v>
      </c>
      <c r="D84" s="51" t="s">
        <v>8</v>
      </c>
      <c r="E84" s="51" t="s">
        <v>9</v>
      </c>
      <c r="F84" s="51" t="s">
        <v>6</v>
      </c>
      <c r="G84" s="52" t="s">
        <v>11</v>
      </c>
    </row>
    <row r="85" spans="1:7" ht="13.5" thickTop="1" x14ac:dyDescent="0.2">
      <c r="A85" s="23" t="s">
        <v>12</v>
      </c>
      <c r="B85" s="2"/>
      <c r="C85" s="2"/>
      <c r="D85" s="1"/>
      <c r="E85" s="1"/>
      <c r="F85" s="1">
        <f>SUM(D85-E85)</f>
        <v>0</v>
      </c>
      <c r="G85" s="1"/>
    </row>
    <row r="86" spans="1:7" x14ac:dyDescent="0.2">
      <c r="A86" s="23" t="s">
        <v>13</v>
      </c>
      <c r="B86" s="2"/>
      <c r="C86" s="2"/>
      <c r="D86" s="1"/>
      <c r="E86" s="1"/>
      <c r="F86" s="1">
        <f>SUM(D86-E86)</f>
        <v>0</v>
      </c>
      <c r="G86" s="1"/>
    </row>
    <row r="87" spans="1:7" x14ac:dyDescent="0.2">
      <c r="A87" s="23" t="s">
        <v>17</v>
      </c>
      <c r="B87" s="2"/>
      <c r="C87" s="2"/>
      <c r="D87" s="1"/>
      <c r="E87" s="1"/>
      <c r="F87" s="1">
        <f>SUM(D87-E87)</f>
        <v>0</v>
      </c>
      <c r="G87" s="1"/>
    </row>
    <row r="88" spans="1:7" x14ac:dyDescent="0.2">
      <c r="A88" s="23" t="s">
        <v>14</v>
      </c>
      <c r="B88" s="4"/>
      <c r="C88" s="4"/>
      <c r="D88" s="5"/>
      <c r="E88" s="5"/>
      <c r="F88" s="5">
        <f>SUM(D88-E88)</f>
        <v>0</v>
      </c>
      <c r="G88" s="5"/>
    </row>
    <row r="89" spans="1:7" x14ac:dyDescent="0.2">
      <c r="A89" s="27" t="s">
        <v>15</v>
      </c>
      <c r="B89" s="27">
        <f t="shared" ref="B89:G89" si="12">SUM(B85:B88)</f>
        <v>0</v>
      </c>
      <c r="C89" s="27">
        <f t="shared" si="12"/>
        <v>0</v>
      </c>
      <c r="D89" s="46">
        <f t="shared" si="12"/>
        <v>0</v>
      </c>
      <c r="E89" s="46">
        <f t="shared" si="12"/>
        <v>0</v>
      </c>
      <c r="F89" s="46">
        <f t="shared" si="12"/>
        <v>0</v>
      </c>
      <c r="G89" s="46">
        <f t="shared" si="12"/>
        <v>0</v>
      </c>
    </row>
    <row r="90" spans="1:7" x14ac:dyDescent="0.2">
      <c r="A90" s="29"/>
      <c r="B90" s="29"/>
      <c r="C90" s="29"/>
      <c r="D90" s="48"/>
      <c r="E90" s="48"/>
      <c r="F90" s="48"/>
      <c r="G90" s="48"/>
    </row>
    <row r="91" spans="1:7" ht="13.5" thickBot="1" x14ac:dyDescent="0.25">
      <c r="A91" s="21" t="s">
        <v>29</v>
      </c>
      <c r="B91" s="21"/>
      <c r="C91" s="29"/>
      <c r="D91" s="48"/>
      <c r="E91" s="48"/>
      <c r="F91" s="48"/>
      <c r="G91" s="48"/>
    </row>
    <row r="92" spans="1:7" ht="13.5" thickTop="1" x14ac:dyDescent="0.2">
      <c r="A92" s="30" t="s">
        <v>1</v>
      </c>
      <c r="B92" s="31" t="s">
        <v>2</v>
      </c>
      <c r="C92" s="31" t="s">
        <v>2</v>
      </c>
      <c r="D92" s="49" t="s">
        <v>7</v>
      </c>
      <c r="E92" s="49" t="s">
        <v>7</v>
      </c>
      <c r="F92" s="49" t="s">
        <v>5</v>
      </c>
      <c r="G92" s="50" t="s">
        <v>10</v>
      </c>
    </row>
    <row r="93" spans="1:7" ht="13.5" thickBot="1" x14ac:dyDescent="0.25">
      <c r="A93" s="33" t="s">
        <v>0</v>
      </c>
      <c r="B93" s="34" t="s">
        <v>3</v>
      </c>
      <c r="C93" s="34" t="s">
        <v>4</v>
      </c>
      <c r="D93" s="51" t="s">
        <v>8</v>
      </c>
      <c r="E93" s="51" t="s">
        <v>9</v>
      </c>
      <c r="F93" s="51" t="s">
        <v>6</v>
      </c>
      <c r="G93" s="52" t="s">
        <v>11</v>
      </c>
    </row>
    <row r="94" spans="1:7" ht="13.5" thickTop="1" x14ac:dyDescent="0.2">
      <c r="A94" s="23" t="s">
        <v>12</v>
      </c>
      <c r="B94" s="4"/>
      <c r="C94" s="4"/>
      <c r="D94" s="5"/>
      <c r="E94" s="5"/>
      <c r="F94" s="5">
        <f>SUM(D94-E94)</f>
        <v>0</v>
      </c>
      <c r="G94" s="5"/>
    </row>
    <row r="95" spans="1:7" x14ac:dyDescent="0.2">
      <c r="A95" s="23" t="s">
        <v>13</v>
      </c>
      <c r="B95" s="4"/>
      <c r="C95" s="4"/>
      <c r="D95" s="5"/>
      <c r="E95" s="5"/>
      <c r="F95" s="5">
        <f>SUM(D95-E95)</f>
        <v>0</v>
      </c>
      <c r="G95" s="5"/>
    </row>
    <row r="96" spans="1:7" x14ac:dyDescent="0.2">
      <c r="A96" s="23" t="s">
        <v>14</v>
      </c>
      <c r="B96" s="4"/>
      <c r="C96" s="4"/>
      <c r="D96" s="5"/>
      <c r="E96" s="5"/>
      <c r="F96" s="5">
        <f>SUM(D96-E96)</f>
        <v>0</v>
      </c>
      <c r="G96" s="5"/>
    </row>
    <row r="97" spans="1:7" x14ac:dyDescent="0.2">
      <c r="A97" s="27" t="s">
        <v>15</v>
      </c>
      <c r="B97" s="27">
        <f t="shared" ref="B97:G97" si="13">SUM(B94:B96)</f>
        <v>0</v>
      </c>
      <c r="C97" s="27">
        <f t="shared" si="13"/>
        <v>0</v>
      </c>
      <c r="D97" s="46">
        <f t="shared" si="13"/>
        <v>0</v>
      </c>
      <c r="E97" s="46">
        <f t="shared" si="13"/>
        <v>0</v>
      </c>
      <c r="F97" s="46">
        <f t="shared" si="13"/>
        <v>0</v>
      </c>
      <c r="G97" s="46">
        <f t="shared" si="13"/>
        <v>0</v>
      </c>
    </row>
    <row r="98" spans="1:7" x14ac:dyDescent="0.2">
      <c r="A98" s="29"/>
      <c r="B98" s="29"/>
      <c r="C98" s="29"/>
      <c r="D98" s="48"/>
      <c r="E98" s="48"/>
      <c r="F98" s="48"/>
      <c r="G98" s="48"/>
    </row>
    <row r="99" spans="1:7" ht="13.5" thickBot="1" x14ac:dyDescent="0.25">
      <c r="A99" s="21" t="s">
        <v>30</v>
      </c>
      <c r="B99" s="21"/>
      <c r="C99" s="29"/>
      <c r="D99" s="48"/>
      <c r="E99" s="48"/>
      <c r="F99" s="48"/>
      <c r="G99" s="48"/>
    </row>
    <row r="100" spans="1:7" ht="13.5" thickTop="1" x14ac:dyDescent="0.2">
      <c r="A100" s="30" t="s">
        <v>1</v>
      </c>
      <c r="B100" s="31" t="s">
        <v>2</v>
      </c>
      <c r="C100" s="31" t="s">
        <v>2</v>
      </c>
      <c r="D100" s="49" t="s">
        <v>7</v>
      </c>
      <c r="E100" s="49" t="s">
        <v>7</v>
      </c>
      <c r="F100" s="49" t="s">
        <v>5</v>
      </c>
      <c r="G100" s="50" t="s">
        <v>10</v>
      </c>
    </row>
    <row r="101" spans="1:7" ht="13.5" thickBot="1" x14ac:dyDescent="0.25">
      <c r="A101" s="33" t="s">
        <v>0</v>
      </c>
      <c r="B101" s="34" t="s">
        <v>3</v>
      </c>
      <c r="C101" s="34" t="s">
        <v>4</v>
      </c>
      <c r="D101" s="51" t="s">
        <v>8</v>
      </c>
      <c r="E101" s="51" t="s">
        <v>9</v>
      </c>
      <c r="F101" s="51" t="s">
        <v>6</v>
      </c>
      <c r="G101" s="52" t="s">
        <v>11</v>
      </c>
    </row>
    <row r="102" spans="1:7" ht="13.5" thickTop="1" x14ac:dyDescent="0.2">
      <c r="A102" s="23" t="s">
        <v>12</v>
      </c>
      <c r="B102" s="4"/>
      <c r="C102" s="4"/>
      <c r="D102" s="5"/>
      <c r="E102" s="5"/>
      <c r="F102" s="5">
        <f>SUM(D102-E102)</f>
        <v>0</v>
      </c>
      <c r="G102" s="5"/>
    </row>
    <row r="103" spans="1:7" x14ac:dyDescent="0.2">
      <c r="A103" s="23" t="s">
        <v>13</v>
      </c>
      <c r="B103" s="4"/>
      <c r="C103" s="4"/>
      <c r="D103" s="5"/>
      <c r="E103" s="5"/>
      <c r="F103" s="5">
        <f>SUM(D103-E103)</f>
        <v>0</v>
      </c>
      <c r="G103" s="5"/>
    </row>
    <row r="104" spans="1:7" x14ac:dyDescent="0.2">
      <c r="A104" s="23" t="s">
        <v>16</v>
      </c>
      <c r="B104" s="4"/>
      <c r="C104" s="4"/>
      <c r="D104" s="5"/>
      <c r="E104" s="5"/>
      <c r="F104" s="5">
        <f>SUM(D104-E104)</f>
        <v>0</v>
      </c>
      <c r="G104" s="5"/>
    </row>
    <row r="105" spans="1:7" x14ac:dyDescent="0.2">
      <c r="A105" s="23" t="s">
        <v>17</v>
      </c>
      <c r="B105" s="4"/>
      <c r="C105" s="4"/>
      <c r="D105" s="5"/>
      <c r="E105" s="5"/>
      <c r="F105" s="5">
        <f>SUM(D105-E105)</f>
        <v>0</v>
      </c>
      <c r="G105" s="5"/>
    </row>
    <row r="106" spans="1:7" x14ac:dyDescent="0.2">
      <c r="A106" s="23" t="s">
        <v>14</v>
      </c>
      <c r="B106" s="4"/>
      <c r="C106" s="4"/>
      <c r="D106" s="5"/>
      <c r="E106" s="5"/>
      <c r="F106" s="5">
        <f>SUM(D106-E106)</f>
        <v>0</v>
      </c>
      <c r="G106" s="5"/>
    </row>
    <row r="107" spans="1:7" x14ac:dyDescent="0.2">
      <c r="A107" s="27" t="s">
        <v>15</v>
      </c>
      <c r="B107" s="27">
        <f t="shared" ref="B107:G107" si="14">SUM(B102:B106)</f>
        <v>0</v>
      </c>
      <c r="C107" s="27">
        <f t="shared" si="14"/>
        <v>0</v>
      </c>
      <c r="D107" s="46">
        <f t="shared" si="14"/>
        <v>0</v>
      </c>
      <c r="E107" s="46">
        <f t="shared" si="14"/>
        <v>0</v>
      </c>
      <c r="F107" s="46">
        <f t="shared" si="14"/>
        <v>0</v>
      </c>
      <c r="G107" s="46">
        <f t="shared" si="14"/>
        <v>0</v>
      </c>
    </row>
    <row r="108" spans="1:7" x14ac:dyDescent="0.2">
      <c r="A108" s="29"/>
      <c r="B108" s="29"/>
      <c r="C108" s="29"/>
      <c r="D108" s="48"/>
      <c r="E108" s="48"/>
      <c r="F108" s="48"/>
      <c r="G108" s="48"/>
    </row>
    <row r="109" spans="1:7" ht="13.5" thickBot="1" x14ac:dyDescent="0.25">
      <c r="A109" s="21" t="s">
        <v>31</v>
      </c>
      <c r="B109" s="21"/>
      <c r="C109" s="29"/>
      <c r="D109" s="48"/>
      <c r="E109" s="48"/>
      <c r="F109" s="48"/>
      <c r="G109" s="48"/>
    </row>
    <row r="110" spans="1:7" ht="13.5" thickTop="1" x14ac:dyDescent="0.2">
      <c r="A110" s="30" t="s">
        <v>1</v>
      </c>
      <c r="B110" s="31" t="s">
        <v>2</v>
      </c>
      <c r="C110" s="31" t="s">
        <v>2</v>
      </c>
      <c r="D110" s="49" t="s">
        <v>7</v>
      </c>
      <c r="E110" s="49" t="s">
        <v>7</v>
      </c>
      <c r="F110" s="49" t="s">
        <v>5</v>
      </c>
      <c r="G110" s="50" t="s">
        <v>10</v>
      </c>
    </row>
    <row r="111" spans="1:7" ht="13.5" thickBot="1" x14ac:dyDescent="0.25">
      <c r="A111" s="33" t="s">
        <v>0</v>
      </c>
      <c r="B111" s="34" t="s">
        <v>3</v>
      </c>
      <c r="C111" s="34" t="s">
        <v>4</v>
      </c>
      <c r="D111" s="51" t="s">
        <v>8</v>
      </c>
      <c r="E111" s="51" t="s">
        <v>9</v>
      </c>
      <c r="F111" s="51" t="s">
        <v>6</v>
      </c>
      <c r="G111" s="52" t="s">
        <v>11</v>
      </c>
    </row>
    <row r="112" spans="1:7" ht="13.5" thickTop="1" x14ac:dyDescent="0.2">
      <c r="A112" s="23" t="s">
        <v>12</v>
      </c>
      <c r="B112" s="4"/>
      <c r="C112" s="4"/>
      <c r="D112" s="5"/>
      <c r="E112" s="5"/>
      <c r="F112" s="5">
        <f>SUM(D112-E112)</f>
        <v>0</v>
      </c>
      <c r="G112" s="5"/>
    </row>
    <row r="113" spans="1:7" x14ac:dyDescent="0.2">
      <c r="A113" s="23" t="s">
        <v>14</v>
      </c>
      <c r="B113" s="4"/>
      <c r="C113" s="4"/>
      <c r="D113" s="5"/>
      <c r="E113" s="5"/>
      <c r="F113" s="5">
        <f>SUM(D113-E113)</f>
        <v>0</v>
      </c>
      <c r="G113" s="5"/>
    </row>
    <row r="114" spans="1:7" x14ac:dyDescent="0.2">
      <c r="A114" s="27" t="s">
        <v>15</v>
      </c>
      <c r="B114" s="27">
        <f t="shared" ref="B114:G114" si="15">SUM(B112:B113)</f>
        <v>0</v>
      </c>
      <c r="C114" s="27">
        <f t="shared" si="15"/>
        <v>0</v>
      </c>
      <c r="D114" s="46">
        <f t="shared" si="15"/>
        <v>0</v>
      </c>
      <c r="E114" s="46">
        <f t="shared" si="15"/>
        <v>0</v>
      </c>
      <c r="F114" s="46">
        <f t="shared" si="15"/>
        <v>0</v>
      </c>
      <c r="G114" s="46">
        <f t="shared" si="15"/>
        <v>0</v>
      </c>
    </row>
    <row r="115" spans="1:7" x14ac:dyDescent="0.2">
      <c r="A115" s="23"/>
      <c r="B115" s="23"/>
      <c r="C115" s="23"/>
      <c r="D115" s="48"/>
      <c r="E115" s="48"/>
      <c r="F115" s="48"/>
      <c r="G115" s="48"/>
    </row>
    <row r="116" spans="1:7" x14ac:dyDescent="0.2">
      <c r="A116" s="23"/>
      <c r="B116" s="23"/>
      <c r="C116" s="23"/>
      <c r="D116" s="48"/>
      <c r="E116" s="48"/>
      <c r="F116" s="48"/>
      <c r="G116" s="48"/>
    </row>
    <row r="117" spans="1:7" ht="13.5" thickBot="1" x14ac:dyDescent="0.25">
      <c r="A117" s="21" t="s">
        <v>32</v>
      </c>
      <c r="B117" s="21"/>
      <c r="C117" s="29"/>
      <c r="D117" s="48"/>
      <c r="E117" s="48"/>
      <c r="F117" s="48"/>
      <c r="G117" s="48"/>
    </row>
    <row r="118" spans="1:7" ht="13.5" thickTop="1" x14ac:dyDescent="0.2">
      <c r="A118" s="30" t="s">
        <v>1</v>
      </c>
      <c r="B118" s="31" t="s">
        <v>2</v>
      </c>
      <c r="C118" s="31" t="s">
        <v>2</v>
      </c>
      <c r="D118" s="49" t="s">
        <v>7</v>
      </c>
      <c r="E118" s="49" t="s">
        <v>7</v>
      </c>
      <c r="F118" s="49" t="s">
        <v>5</v>
      </c>
      <c r="G118" s="50" t="s">
        <v>10</v>
      </c>
    </row>
    <row r="119" spans="1:7" ht="13.5" thickBot="1" x14ac:dyDescent="0.25">
      <c r="A119" s="33" t="s">
        <v>0</v>
      </c>
      <c r="B119" s="34" t="s">
        <v>3</v>
      </c>
      <c r="C119" s="34" t="s">
        <v>4</v>
      </c>
      <c r="D119" s="51" t="s">
        <v>8</v>
      </c>
      <c r="E119" s="51" t="s">
        <v>9</v>
      </c>
      <c r="F119" s="51" t="s">
        <v>6</v>
      </c>
      <c r="G119" s="52" t="s">
        <v>11</v>
      </c>
    </row>
    <row r="120" spans="1:7" ht="13.5" thickTop="1" x14ac:dyDescent="0.2">
      <c r="A120" s="23" t="s">
        <v>12</v>
      </c>
      <c r="B120" s="4"/>
      <c r="C120" s="4"/>
      <c r="D120" s="5"/>
      <c r="E120" s="5"/>
      <c r="F120" s="5">
        <f>SUM(D120-E120)</f>
        <v>0</v>
      </c>
      <c r="G120" s="5"/>
    </row>
    <row r="121" spans="1:7" x14ac:dyDescent="0.2">
      <c r="A121" s="23" t="s">
        <v>13</v>
      </c>
      <c r="B121" s="4"/>
      <c r="C121" s="4"/>
      <c r="D121" s="5"/>
      <c r="E121" s="5"/>
      <c r="F121" s="5">
        <f>SUM(D121-E121)</f>
        <v>0</v>
      </c>
      <c r="G121" s="5"/>
    </row>
    <row r="122" spans="1:7" x14ac:dyDescent="0.2">
      <c r="A122" s="23" t="s">
        <v>14</v>
      </c>
      <c r="B122" s="4"/>
      <c r="C122" s="4"/>
      <c r="D122" s="5"/>
      <c r="E122" s="5"/>
      <c r="F122" s="5">
        <f>SUM(D122-E122)</f>
        <v>0</v>
      </c>
      <c r="G122" s="5"/>
    </row>
    <row r="123" spans="1:7" x14ac:dyDescent="0.2">
      <c r="A123" s="27" t="s">
        <v>15</v>
      </c>
      <c r="B123" s="27">
        <f t="shared" ref="B123:G123" si="16">SUM(B120:B122)</f>
        <v>0</v>
      </c>
      <c r="C123" s="27">
        <f t="shared" si="16"/>
        <v>0</v>
      </c>
      <c r="D123" s="46">
        <f t="shared" si="16"/>
        <v>0</v>
      </c>
      <c r="E123" s="46">
        <f t="shared" si="16"/>
        <v>0</v>
      </c>
      <c r="F123" s="46">
        <f t="shared" si="16"/>
        <v>0</v>
      </c>
      <c r="G123" s="46">
        <f t="shared" si="16"/>
        <v>0</v>
      </c>
    </row>
    <row r="124" spans="1:7" x14ac:dyDescent="0.2">
      <c r="A124" s="29"/>
      <c r="B124" s="29"/>
      <c r="C124" s="29"/>
      <c r="D124" s="48"/>
      <c r="E124" s="48"/>
      <c r="F124" s="48"/>
      <c r="G124" s="48"/>
    </row>
    <row r="125" spans="1:7" ht="13.5" thickBot="1" x14ac:dyDescent="0.25">
      <c r="A125" s="21" t="s">
        <v>33</v>
      </c>
      <c r="B125" s="21"/>
      <c r="C125" s="29"/>
      <c r="D125" s="48"/>
      <c r="E125" s="48"/>
      <c r="F125" s="48"/>
      <c r="G125" s="48"/>
    </row>
    <row r="126" spans="1:7" ht="13.5" thickTop="1" x14ac:dyDescent="0.2">
      <c r="A126" s="30" t="s">
        <v>1</v>
      </c>
      <c r="B126" s="31" t="s">
        <v>2</v>
      </c>
      <c r="C126" s="31" t="s">
        <v>2</v>
      </c>
      <c r="D126" s="49" t="s">
        <v>7</v>
      </c>
      <c r="E126" s="49" t="s">
        <v>7</v>
      </c>
      <c r="F126" s="49" t="s">
        <v>5</v>
      </c>
      <c r="G126" s="50" t="s">
        <v>10</v>
      </c>
    </row>
    <row r="127" spans="1:7" ht="13.5" thickBot="1" x14ac:dyDescent="0.25">
      <c r="A127" s="33" t="s">
        <v>0</v>
      </c>
      <c r="B127" s="34" t="s">
        <v>3</v>
      </c>
      <c r="C127" s="34" t="s">
        <v>4</v>
      </c>
      <c r="D127" s="51" t="s">
        <v>8</v>
      </c>
      <c r="E127" s="51" t="s">
        <v>9</v>
      </c>
      <c r="F127" s="51" t="s">
        <v>6</v>
      </c>
      <c r="G127" s="52" t="s">
        <v>11</v>
      </c>
    </row>
    <row r="128" spans="1:7" ht="13.5" thickTop="1" x14ac:dyDescent="0.2">
      <c r="A128" s="23" t="s">
        <v>12</v>
      </c>
      <c r="B128" s="4"/>
      <c r="C128" s="4"/>
      <c r="D128" s="5"/>
      <c r="E128" s="5"/>
      <c r="F128" s="5">
        <f>SUM(D128-E128)</f>
        <v>0</v>
      </c>
      <c r="G128" s="5"/>
    </row>
    <row r="129" spans="1:7" x14ac:dyDescent="0.2">
      <c r="A129" s="23" t="s">
        <v>13</v>
      </c>
      <c r="B129" s="4"/>
      <c r="C129" s="4"/>
      <c r="D129" s="5"/>
      <c r="E129" s="5"/>
      <c r="F129" s="5">
        <f>SUM(D129-E129)</f>
        <v>0</v>
      </c>
      <c r="G129" s="5"/>
    </row>
    <row r="130" spans="1:7" x14ac:dyDescent="0.2">
      <c r="A130" s="23" t="s">
        <v>14</v>
      </c>
      <c r="B130" s="4"/>
      <c r="C130" s="4"/>
      <c r="D130" s="5"/>
      <c r="E130" s="5"/>
      <c r="F130" s="5">
        <f>SUM(D130-E130)</f>
        <v>0</v>
      </c>
      <c r="G130" s="5"/>
    </row>
    <row r="131" spans="1:7" x14ac:dyDescent="0.2">
      <c r="A131" s="27" t="s">
        <v>15</v>
      </c>
      <c r="B131" s="27">
        <f t="shared" ref="B131:G131" si="17">SUM(B128:B130)</f>
        <v>0</v>
      </c>
      <c r="C131" s="27">
        <f t="shared" si="17"/>
        <v>0</v>
      </c>
      <c r="D131" s="46">
        <f t="shared" si="17"/>
        <v>0</v>
      </c>
      <c r="E131" s="46">
        <f t="shared" si="17"/>
        <v>0</v>
      </c>
      <c r="F131" s="46">
        <f t="shared" si="17"/>
        <v>0</v>
      </c>
      <c r="G131" s="46">
        <f t="shared" si="17"/>
        <v>0</v>
      </c>
    </row>
    <row r="132" spans="1:7" x14ac:dyDescent="0.2">
      <c r="A132" s="29"/>
      <c r="B132" s="29"/>
      <c r="C132" s="29"/>
      <c r="D132" s="48"/>
      <c r="E132" s="48"/>
      <c r="F132" s="48"/>
      <c r="G132" s="48"/>
    </row>
    <row r="133" spans="1:7" ht="13.5" thickBot="1" x14ac:dyDescent="0.25">
      <c r="A133" s="21" t="s">
        <v>34</v>
      </c>
      <c r="B133" s="21"/>
      <c r="C133" s="29"/>
      <c r="D133" s="48"/>
      <c r="E133" s="48"/>
      <c r="F133" s="48"/>
      <c r="G133" s="48"/>
    </row>
    <row r="134" spans="1:7" ht="13.5" thickTop="1" x14ac:dyDescent="0.2">
      <c r="A134" s="30" t="s">
        <v>1</v>
      </c>
      <c r="B134" s="31" t="s">
        <v>2</v>
      </c>
      <c r="C134" s="31" t="s">
        <v>2</v>
      </c>
      <c r="D134" s="49" t="s">
        <v>7</v>
      </c>
      <c r="E134" s="49" t="s">
        <v>7</v>
      </c>
      <c r="F134" s="49" t="s">
        <v>5</v>
      </c>
      <c r="G134" s="50" t="s">
        <v>10</v>
      </c>
    </row>
    <row r="135" spans="1:7" ht="13.5" thickBot="1" x14ac:dyDescent="0.25">
      <c r="A135" s="33" t="s">
        <v>0</v>
      </c>
      <c r="B135" s="34" t="s">
        <v>3</v>
      </c>
      <c r="C135" s="34" t="s">
        <v>4</v>
      </c>
      <c r="D135" s="51" t="s">
        <v>8</v>
      </c>
      <c r="E135" s="51" t="s">
        <v>9</v>
      </c>
      <c r="F135" s="51" t="s">
        <v>6</v>
      </c>
      <c r="G135" s="52" t="s">
        <v>11</v>
      </c>
    </row>
    <row r="136" spans="1:7" ht="13.5" thickTop="1" x14ac:dyDescent="0.2">
      <c r="A136" s="23" t="s">
        <v>12</v>
      </c>
      <c r="B136" s="4"/>
      <c r="C136" s="4"/>
      <c r="D136" s="5"/>
      <c r="E136" s="5"/>
      <c r="F136" s="5">
        <f>SUM(D136-E136)</f>
        <v>0</v>
      </c>
      <c r="G136" s="5"/>
    </row>
    <row r="137" spans="1:7" x14ac:dyDescent="0.2">
      <c r="A137" s="23" t="s">
        <v>13</v>
      </c>
      <c r="B137" s="4"/>
      <c r="C137" s="4"/>
      <c r="D137" s="5"/>
      <c r="E137" s="5"/>
      <c r="F137" s="5">
        <f>SUM(D137-E137)</f>
        <v>0</v>
      </c>
      <c r="G137" s="5"/>
    </row>
    <row r="138" spans="1:7" x14ac:dyDescent="0.2">
      <c r="A138" s="23" t="s">
        <v>14</v>
      </c>
      <c r="B138" s="4"/>
      <c r="C138" s="4"/>
      <c r="D138" s="5"/>
      <c r="E138" s="5"/>
      <c r="F138" s="5">
        <f>SUM(D138-E138)</f>
        <v>0</v>
      </c>
      <c r="G138" s="5"/>
    </row>
    <row r="139" spans="1:7" x14ac:dyDescent="0.2">
      <c r="A139" s="27" t="s">
        <v>15</v>
      </c>
      <c r="B139" s="27">
        <f t="shared" ref="B139:G139" si="18">SUM(B136:B138)</f>
        <v>0</v>
      </c>
      <c r="C139" s="27">
        <f t="shared" si="18"/>
        <v>0</v>
      </c>
      <c r="D139" s="46">
        <f t="shared" si="18"/>
        <v>0</v>
      </c>
      <c r="E139" s="46">
        <f t="shared" si="18"/>
        <v>0</v>
      </c>
      <c r="F139" s="46">
        <f t="shared" si="18"/>
        <v>0</v>
      </c>
      <c r="G139" s="46">
        <f t="shared" si="18"/>
        <v>0</v>
      </c>
    </row>
    <row r="140" spans="1:7" x14ac:dyDescent="0.2">
      <c r="A140" s="29"/>
      <c r="B140" s="29"/>
      <c r="C140" s="29"/>
      <c r="D140" s="48"/>
      <c r="E140" s="48"/>
      <c r="F140" s="48"/>
      <c r="G140" s="48"/>
    </row>
    <row r="141" spans="1:7" ht="13.5" thickBot="1" x14ac:dyDescent="0.25">
      <c r="A141" s="21" t="s">
        <v>35</v>
      </c>
      <c r="B141" s="21"/>
      <c r="C141" s="29"/>
      <c r="D141" s="48"/>
      <c r="E141" s="48"/>
      <c r="F141" s="48"/>
      <c r="G141" s="48"/>
    </row>
    <row r="142" spans="1:7" ht="13.5" thickTop="1" x14ac:dyDescent="0.2">
      <c r="A142" s="30" t="s">
        <v>1</v>
      </c>
      <c r="B142" s="31" t="s">
        <v>2</v>
      </c>
      <c r="C142" s="31" t="s">
        <v>2</v>
      </c>
      <c r="D142" s="49" t="s">
        <v>7</v>
      </c>
      <c r="E142" s="49" t="s">
        <v>7</v>
      </c>
      <c r="F142" s="49" t="s">
        <v>5</v>
      </c>
      <c r="G142" s="50" t="s">
        <v>10</v>
      </c>
    </row>
    <row r="143" spans="1:7" ht="13.5" thickBot="1" x14ac:dyDescent="0.25">
      <c r="A143" s="33" t="s">
        <v>0</v>
      </c>
      <c r="B143" s="34" t="s">
        <v>3</v>
      </c>
      <c r="C143" s="34" t="s">
        <v>4</v>
      </c>
      <c r="D143" s="51" t="s">
        <v>8</v>
      </c>
      <c r="E143" s="51" t="s">
        <v>9</v>
      </c>
      <c r="F143" s="51" t="s">
        <v>6</v>
      </c>
      <c r="G143" s="52" t="s">
        <v>11</v>
      </c>
    </row>
    <row r="144" spans="1:7" ht="13.5" thickTop="1" x14ac:dyDescent="0.2">
      <c r="A144" s="23" t="s">
        <v>13</v>
      </c>
      <c r="B144" s="4"/>
      <c r="C144" s="4"/>
      <c r="D144" s="5"/>
      <c r="E144" s="5"/>
      <c r="F144" s="5">
        <f>SUM(D144-E144)</f>
        <v>0</v>
      </c>
      <c r="G144" s="5"/>
    </row>
    <row r="145" spans="1:7" x14ac:dyDescent="0.2">
      <c r="A145" s="23" t="s">
        <v>14</v>
      </c>
      <c r="B145" s="4"/>
      <c r="C145" s="4"/>
      <c r="D145" s="5"/>
      <c r="E145" s="5"/>
      <c r="F145" s="5">
        <f>SUM(D145-E145)</f>
        <v>0</v>
      </c>
      <c r="G145" s="5"/>
    </row>
    <row r="146" spans="1:7" x14ac:dyDescent="0.2">
      <c r="A146" s="27" t="s">
        <v>15</v>
      </c>
      <c r="B146" s="27">
        <f t="shared" ref="B146:G146" si="19">SUM(B144:B145)</f>
        <v>0</v>
      </c>
      <c r="C146" s="27">
        <f t="shared" si="19"/>
        <v>0</v>
      </c>
      <c r="D146" s="46">
        <f t="shared" si="19"/>
        <v>0</v>
      </c>
      <c r="E146" s="46">
        <f t="shared" si="19"/>
        <v>0</v>
      </c>
      <c r="F146" s="46">
        <f t="shared" si="19"/>
        <v>0</v>
      </c>
      <c r="G146" s="46">
        <f t="shared" si="19"/>
        <v>0</v>
      </c>
    </row>
    <row r="147" spans="1:7" x14ac:dyDescent="0.2">
      <c r="A147" s="29"/>
      <c r="B147" s="29"/>
      <c r="C147" s="29"/>
      <c r="D147" s="48"/>
      <c r="E147" s="48"/>
      <c r="F147" s="48"/>
      <c r="G147" s="48"/>
    </row>
    <row r="148" spans="1:7" ht="13.5" thickBot="1" x14ac:dyDescent="0.25">
      <c r="A148" s="21" t="s">
        <v>36</v>
      </c>
      <c r="B148" s="21"/>
      <c r="C148" s="29"/>
      <c r="D148" s="48"/>
      <c r="E148" s="48"/>
      <c r="F148" s="48"/>
      <c r="G148" s="48"/>
    </row>
    <row r="149" spans="1:7" ht="13.5" thickTop="1" x14ac:dyDescent="0.2">
      <c r="A149" s="30" t="s">
        <v>1</v>
      </c>
      <c r="B149" s="31" t="s">
        <v>2</v>
      </c>
      <c r="C149" s="31" t="s">
        <v>2</v>
      </c>
      <c r="D149" s="49" t="s">
        <v>7</v>
      </c>
      <c r="E149" s="49" t="s">
        <v>7</v>
      </c>
      <c r="F149" s="49" t="s">
        <v>5</v>
      </c>
      <c r="G149" s="50" t="s">
        <v>10</v>
      </c>
    </row>
    <row r="150" spans="1:7" ht="13.5" thickBot="1" x14ac:dyDescent="0.25">
      <c r="A150" s="33" t="s">
        <v>0</v>
      </c>
      <c r="B150" s="34" t="s">
        <v>3</v>
      </c>
      <c r="C150" s="34" t="s">
        <v>4</v>
      </c>
      <c r="D150" s="51" t="s">
        <v>8</v>
      </c>
      <c r="E150" s="51" t="s">
        <v>9</v>
      </c>
      <c r="F150" s="51" t="s">
        <v>6</v>
      </c>
      <c r="G150" s="52" t="s">
        <v>11</v>
      </c>
    </row>
    <row r="151" spans="1:7" ht="13.5" thickTop="1" x14ac:dyDescent="0.2">
      <c r="A151" s="23" t="s">
        <v>12</v>
      </c>
      <c r="B151" s="4"/>
      <c r="C151" s="4"/>
      <c r="D151" s="5"/>
      <c r="E151" s="5"/>
      <c r="F151" s="5">
        <f>SUM(D151-E151)</f>
        <v>0</v>
      </c>
      <c r="G151" s="5"/>
    </row>
    <row r="152" spans="1:7" x14ac:dyDescent="0.2">
      <c r="A152" s="23" t="s">
        <v>13</v>
      </c>
      <c r="B152" s="4"/>
      <c r="C152" s="4"/>
      <c r="D152" s="5"/>
      <c r="E152" s="5"/>
      <c r="F152" s="5">
        <f>SUM(D152-E152)</f>
        <v>0</v>
      </c>
      <c r="G152" s="5"/>
    </row>
    <row r="153" spans="1:7" x14ac:dyDescent="0.2">
      <c r="A153" s="23" t="s">
        <v>17</v>
      </c>
      <c r="B153" s="4"/>
      <c r="C153" s="4"/>
      <c r="D153" s="5"/>
      <c r="E153" s="5"/>
      <c r="F153" s="5">
        <f>SUM(D153-E153)</f>
        <v>0</v>
      </c>
      <c r="G153" s="5"/>
    </row>
    <row r="154" spans="1:7" x14ac:dyDescent="0.2">
      <c r="A154" s="23" t="s">
        <v>14</v>
      </c>
      <c r="B154" s="4"/>
      <c r="C154" s="4"/>
      <c r="D154" s="5"/>
      <c r="E154" s="5"/>
      <c r="F154" s="5">
        <f>SUM(D154-E154)</f>
        <v>0</v>
      </c>
      <c r="G154" s="5"/>
    </row>
    <row r="155" spans="1:7" x14ac:dyDescent="0.2">
      <c r="A155" s="27" t="s">
        <v>15</v>
      </c>
      <c r="B155" s="27">
        <f t="shared" ref="B155:G155" si="20">SUM(B151:B154)</f>
        <v>0</v>
      </c>
      <c r="C155" s="27">
        <f t="shared" si="20"/>
        <v>0</v>
      </c>
      <c r="D155" s="46">
        <f t="shared" si="20"/>
        <v>0</v>
      </c>
      <c r="E155" s="46">
        <f t="shared" si="20"/>
        <v>0</v>
      </c>
      <c r="F155" s="46">
        <f t="shared" si="20"/>
        <v>0</v>
      </c>
      <c r="G155" s="46">
        <f t="shared" si="20"/>
        <v>0</v>
      </c>
    </row>
    <row r="156" spans="1:7" x14ac:dyDescent="0.2">
      <c r="A156" s="23"/>
      <c r="B156" s="23"/>
      <c r="C156" s="23"/>
      <c r="D156" s="48"/>
      <c r="E156" s="48"/>
      <c r="F156" s="48"/>
      <c r="G156" s="48"/>
    </row>
    <row r="157" spans="1:7" ht="13.5" thickBot="1" x14ac:dyDescent="0.25">
      <c r="A157" s="21" t="s">
        <v>37</v>
      </c>
      <c r="B157" s="21"/>
      <c r="C157" s="29"/>
      <c r="D157" s="48"/>
      <c r="E157" s="48"/>
      <c r="F157" s="48"/>
      <c r="G157" s="48"/>
    </row>
    <row r="158" spans="1:7" ht="13.5" thickTop="1" x14ac:dyDescent="0.2">
      <c r="A158" s="30" t="s">
        <v>1</v>
      </c>
      <c r="B158" s="31" t="s">
        <v>2</v>
      </c>
      <c r="C158" s="31" t="s">
        <v>2</v>
      </c>
      <c r="D158" s="49" t="s">
        <v>7</v>
      </c>
      <c r="E158" s="49" t="s">
        <v>7</v>
      </c>
      <c r="F158" s="49" t="s">
        <v>5</v>
      </c>
      <c r="G158" s="50" t="s">
        <v>10</v>
      </c>
    </row>
    <row r="159" spans="1:7" ht="13.5" thickBot="1" x14ac:dyDescent="0.25">
      <c r="A159" s="33" t="s">
        <v>0</v>
      </c>
      <c r="B159" s="34" t="s">
        <v>3</v>
      </c>
      <c r="C159" s="34" t="s">
        <v>4</v>
      </c>
      <c r="D159" s="51" t="s">
        <v>8</v>
      </c>
      <c r="E159" s="51" t="s">
        <v>9</v>
      </c>
      <c r="F159" s="51" t="s">
        <v>6</v>
      </c>
      <c r="G159" s="52" t="s">
        <v>11</v>
      </c>
    </row>
    <row r="160" spans="1:7" ht="13.5" thickTop="1" x14ac:dyDescent="0.2">
      <c r="A160" s="23" t="s">
        <v>12</v>
      </c>
      <c r="B160" s="4"/>
      <c r="C160" s="4"/>
      <c r="D160" s="5"/>
      <c r="E160" s="5"/>
      <c r="F160" s="5">
        <f>SUM(D160-E160)</f>
        <v>0</v>
      </c>
      <c r="G160" s="5"/>
    </row>
    <row r="161" spans="1:7" x14ac:dyDescent="0.2">
      <c r="A161" s="23" t="s">
        <v>13</v>
      </c>
      <c r="B161" s="4"/>
      <c r="C161" s="4"/>
      <c r="D161" s="5"/>
      <c r="E161" s="5"/>
      <c r="F161" s="5">
        <f t="shared" ref="F161:F163" si="21">SUM(D161-E161)</f>
        <v>0</v>
      </c>
      <c r="G161" s="5"/>
    </row>
    <row r="162" spans="1:7" x14ac:dyDescent="0.2">
      <c r="A162" s="23" t="s">
        <v>17</v>
      </c>
      <c r="B162" s="4"/>
      <c r="C162" s="4"/>
      <c r="D162" s="5"/>
      <c r="E162" s="5"/>
      <c r="F162" s="5">
        <f t="shared" si="21"/>
        <v>0</v>
      </c>
      <c r="G162" s="5"/>
    </row>
    <row r="163" spans="1:7" x14ac:dyDescent="0.2">
      <c r="A163" s="23" t="s">
        <v>14</v>
      </c>
      <c r="B163" s="4"/>
      <c r="C163" s="4"/>
      <c r="D163" s="5"/>
      <c r="E163" s="5"/>
      <c r="F163" s="5">
        <f t="shared" si="21"/>
        <v>0</v>
      </c>
      <c r="G163" s="5"/>
    </row>
    <row r="164" spans="1:7" x14ac:dyDescent="0.2">
      <c r="A164" s="27" t="s">
        <v>15</v>
      </c>
      <c r="B164" s="27">
        <f t="shared" ref="B164:G164" si="22">SUM(B160:B163)</f>
        <v>0</v>
      </c>
      <c r="C164" s="27">
        <f t="shared" si="22"/>
        <v>0</v>
      </c>
      <c r="D164" s="46">
        <f t="shared" si="22"/>
        <v>0</v>
      </c>
      <c r="E164" s="46">
        <f t="shared" si="22"/>
        <v>0</v>
      </c>
      <c r="F164" s="46">
        <f t="shared" si="22"/>
        <v>0</v>
      </c>
      <c r="G164" s="46">
        <f t="shared" si="22"/>
        <v>0</v>
      </c>
    </row>
    <row r="165" spans="1:7" x14ac:dyDescent="0.2">
      <c r="A165" s="29"/>
      <c r="B165" s="29"/>
      <c r="C165" s="29"/>
      <c r="D165" s="48"/>
      <c r="E165" s="48"/>
      <c r="F165" s="48"/>
      <c r="G165" s="48"/>
    </row>
    <row r="166" spans="1:7" ht="13.5" thickBot="1" x14ac:dyDescent="0.25">
      <c r="A166" s="21" t="s">
        <v>38</v>
      </c>
      <c r="B166" s="21"/>
      <c r="C166" s="29"/>
      <c r="D166" s="48"/>
      <c r="E166" s="48"/>
      <c r="F166" s="48"/>
      <c r="G166" s="48"/>
    </row>
    <row r="167" spans="1:7" ht="13.5" thickTop="1" x14ac:dyDescent="0.2">
      <c r="A167" s="30" t="s">
        <v>1</v>
      </c>
      <c r="B167" s="31" t="s">
        <v>2</v>
      </c>
      <c r="C167" s="31" t="s">
        <v>2</v>
      </c>
      <c r="D167" s="49" t="s">
        <v>7</v>
      </c>
      <c r="E167" s="49" t="s">
        <v>7</v>
      </c>
      <c r="F167" s="49" t="s">
        <v>5</v>
      </c>
      <c r="G167" s="50" t="s">
        <v>10</v>
      </c>
    </row>
    <row r="168" spans="1:7" ht="13.5" thickBot="1" x14ac:dyDescent="0.25">
      <c r="A168" s="33" t="s">
        <v>0</v>
      </c>
      <c r="B168" s="34" t="s">
        <v>3</v>
      </c>
      <c r="C168" s="34" t="s">
        <v>4</v>
      </c>
      <c r="D168" s="51" t="s">
        <v>8</v>
      </c>
      <c r="E168" s="51" t="s">
        <v>9</v>
      </c>
      <c r="F168" s="51" t="s">
        <v>6</v>
      </c>
      <c r="G168" s="52" t="s">
        <v>11</v>
      </c>
    </row>
    <row r="169" spans="1:7" ht="13.5" thickTop="1" x14ac:dyDescent="0.2">
      <c r="A169" s="23" t="s">
        <v>12</v>
      </c>
      <c r="B169" s="4"/>
      <c r="C169" s="4"/>
      <c r="D169" s="5"/>
      <c r="E169" s="5"/>
      <c r="F169" s="5">
        <f>SUM(D169-E169)</f>
        <v>0</v>
      </c>
      <c r="G169" s="5"/>
    </row>
    <row r="170" spans="1:7" x14ac:dyDescent="0.2">
      <c r="A170" s="23" t="s">
        <v>14</v>
      </c>
      <c r="B170" s="4"/>
      <c r="C170" s="4"/>
      <c r="D170" s="5"/>
      <c r="E170" s="5"/>
      <c r="F170" s="5">
        <f>SUM(D170-E170)</f>
        <v>0</v>
      </c>
      <c r="G170" s="5"/>
    </row>
    <row r="171" spans="1:7" x14ac:dyDescent="0.2">
      <c r="A171" s="27" t="s">
        <v>15</v>
      </c>
      <c r="B171" s="27">
        <f t="shared" ref="B171:G171" si="23">SUM(B169:B170)</f>
        <v>0</v>
      </c>
      <c r="C171" s="27">
        <f t="shared" si="23"/>
        <v>0</v>
      </c>
      <c r="D171" s="46">
        <f t="shared" si="23"/>
        <v>0</v>
      </c>
      <c r="E171" s="46">
        <f t="shared" si="23"/>
        <v>0</v>
      </c>
      <c r="F171" s="46">
        <f t="shared" si="23"/>
        <v>0</v>
      </c>
      <c r="G171" s="46">
        <f t="shared" si="23"/>
        <v>0</v>
      </c>
    </row>
    <row r="172" spans="1:7" x14ac:dyDescent="0.2">
      <c r="A172" s="29"/>
      <c r="B172" s="29"/>
      <c r="C172" s="29"/>
      <c r="D172" s="48"/>
      <c r="E172" s="48"/>
      <c r="F172" s="48"/>
      <c r="G172" s="48"/>
    </row>
    <row r="173" spans="1:7" ht="13.5" thickBot="1" x14ac:dyDescent="0.25">
      <c r="A173" s="21" t="s">
        <v>39</v>
      </c>
      <c r="B173" s="21"/>
      <c r="C173" s="29"/>
      <c r="D173" s="48"/>
      <c r="E173" s="48"/>
      <c r="F173" s="48"/>
      <c r="G173" s="48"/>
    </row>
    <row r="174" spans="1:7" ht="13.5" thickTop="1" x14ac:dyDescent="0.2">
      <c r="A174" s="30" t="s">
        <v>1</v>
      </c>
      <c r="B174" s="31" t="s">
        <v>2</v>
      </c>
      <c r="C174" s="31" t="s">
        <v>2</v>
      </c>
      <c r="D174" s="49" t="s">
        <v>7</v>
      </c>
      <c r="E174" s="49" t="s">
        <v>7</v>
      </c>
      <c r="F174" s="49" t="s">
        <v>5</v>
      </c>
      <c r="G174" s="50" t="s">
        <v>10</v>
      </c>
    </row>
    <row r="175" spans="1:7" ht="13.5" thickBot="1" x14ac:dyDescent="0.25">
      <c r="A175" s="33" t="s">
        <v>0</v>
      </c>
      <c r="B175" s="34" t="s">
        <v>3</v>
      </c>
      <c r="C175" s="34" t="s">
        <v>4</v>
      </c>
      <c r="D175" s="51" t="s">
        <v>8</v>
      </c>
      <c r="E175" s="51" t="s">
        <v>9</v>
      </c>
      <c r="F175" s="51" t="s">
        <v>6</v>
      </c>
      <c r="G175" s="52" t="s">
        <v>11</v>
      </c>
    </row>
    <row r="176" spans="1:7" ht="13.5" thickTop="1" x14ac:dyDescent="0.2">
      <c r="A176" s="23" t="s">
        <v>12</v>
      </c>
      <c r="B176" s="4"/>
      <c r="C176" s="4"/>
      <c r="D176" s="5"/>
      <c r="E176" s="5"/>
      <c r="F176" s="5">
        <f>SUM(D176-E176)</f>
        <v>0</v>
      </c>
      <c r="G176" s="5"/>
    </row>
    <row r="177" spans="1:7" x14ac:dyDescent="0.2">
      <c r="A177" s="23" t="s">
        <v>13</v>
      </c>
      <c r="B177" s="4"/>
      <c r="C177" s="4"/>
      <c r="D177" s="5"/>
      <c r="E177" s="5"/>
      <c r="F177" s="5">
        <f>SUM(D177-E177)</f>
        <v>0</v>
      </c>
      <c r="G177" s="5"/>
    </row>
    <row r="178" spans="1:7" x14ac:dyDescent="0.2">
      <c r="A178" s="23" t="s">
        <v>14</v>
      </c>
      <c r="B178" s="4"/>
      <c r="C178" s="4"/>
      <c r="D178" s="5"/>
      <c r="E178" s="5"/>
      <c r="F178" s="5">
        <f>SUM(D178-E178)</f>
        <v>0</v>
      </c>
      <c r="G178" s="5"/>
    </row>
    <row r="179" spans="1:7" x14ac:dyDescent="0.2">
      <c r="A179" s="27" t="s">
        <v>15</v>
      </c>
      <c r="B179" s="27">
        <f t="shared" ref="B179:G179" si="24">SUM(B176:B178)</f>
        <v>0</v>
      </c>
      <c r="C179" s="27">
        <f t="shared" si="24"/>
        <v>0</v>
      </c>
      <c r="D179" s="46">
        <f t="shared" si="24"/>
        <v>0</v>
      </c>
      <c r="E179" s="46">
        <f t="shared" si="24"/>
        <v>0</v>
      </c>
      <c r="F179" s="46">
        <f t="shared" si="24"/>
        <v>0</v>
      </c>
      <c r="G179" s="46">
        <f t="shared" si="24"/>
        <v>0</v>
      </c>
    </row>
    <row r="180" spans="1:7" x14ac:dyDescent="0.2">
      <c r="A180" s="29"/>
      <c r="B180" s="29"/>
      <c r="C180" s="29"/>
      <c r="D180" s="48"/>
      <c r="E180" s="48"/>
      <c r="F180" s="48"/>
      <c r="G180" s="48"/>
    </row>
    <row r="181" spans="1:7" ht="13.5" thickBot="1" x14ac:dyDescent="0.25">
      <c r="A181" s="21" t="s">
        <v>40</v>
      </c>
      <c r="B181" s="21"/>
      <c r="C181" s="29"/>
      <c r="D181" s="48"/>
      <c r="E181" s="48"/>
      <c r="F181" s="48"/>
      <c r="G181" s="48"/>
    </row>
    <row r="182" spans="1:7" ht="13.5" thickTop="1" x14ac:dyDescent="0.2">
      <c r="A182" s="30" t="s">
        <v>1</v>
      </c>
      <c r="B182" s="31" t="s">
        <v>2</v>
      </c>
      <c r="C182" s="31" t="s">
        <v>2</v>
      </c>
      <c r="D182" s="49" t="s">
        <v>7</v>
      </c>
      <c r="E182" s="49" t="s">
        <v>7</v>
      </c>
      <c r="F182" s="49" t="s">
        <v>5</v>
      </c>
      <c r="G182" s="50" t="s">
        <v>10</v>
      </c>
    </row>
    <row r="183" spans="1:7" ht="13.5" thickBot="1" x14ac:dyDescent="0.25">
      <c r="A183" s="33" t="s">
        <v>0</v>
      </c>
      <c r="B183" s="34" t="s">
        <v>3</v>
      </c>
      <c r="C183" s="34" t="s">
        <v>4</v>
      </c>
      <c r="D183" s="51" t="s">
        <v>8</v>
      </c>
      <c r="E183" s="51" t="s">
        <v>9</v>
      </c>
      <c r="F183" s="51" t="s">
        <v>6</v>
      </c>
      <c r="G183" s="52" t="s">
        <v>11</v>
      </c>
    </row>
    <row r="184" spans="1:7" ht="13.5" thickTop="1" x14ac:dyDescent="0.2">
      <c r="A184" s="23" t="s">
        <v>12</v>
      </c>
      <c r="B184" s="4"/>
      <c r="C184" s="4"/>
      <c r="D184" s="5"/>
      <c r="E184" s="5"/>
      <c r="F184" s="5">
        <f>SUM(D184-E184)</f>
        <v>0</v>
      </c>
      <c r="G184" s="5"/>
    </row>
    <row r="185" spans="1:7" x14ac:dyDescent="0.2">
      <c r="A185" s="23" t="s">
        <v>13</v>
      </c>
      <c r="B185" s="4"/>
      <c r="C185" s="4"/>
      <c r="D185" s="5"/>
      <c r="E185" s="5"/>
      <c r="F185" s="5">
        <f>SUM(D185-E185)</f>
        <v>0</v>
      </c>
      <c r="G185" s="5"/>
    </row>
    <row r="186" spans="1:7" x14ac:dyDescent="0.2">
      <c r="A186" s="23" t="s">
        <v>17</v>
      </c>
      <c r="B186" s="4"/>
      <c r="C186" s="4"/>
      <c r="D186" s="5"/>
      <c r="E186" s="5"/>
      <c r="F186" s="5">
        <f>SUM(D186-E186)</f>
        <v>0</v>
      </c>
      <c r="G186" s="5"/>
    </row>
    <row r="187" spans="1:7" x14ac:dyDescent="0.2">
      <c r="A187" s="23" t="s">
        <v>14</v>
      </c>
      <c r="B187" s="4"/>
      <c r="C187" s="4"/>
      <c r="D187" s="5"/>
      <c r="E187" s="5"/>
      <c r="F187" s="5">
        <f>SUM(D187-E187)</f>
        <v>0</v>
      </c>
      <c r="G187" s="5"/>
    </row>
    <row r="188" spans="1:7" x14ac:dyDescent="0.2">
      <c r="A188" s="27" t="s">
        <v>15</v>
      </c>
      <c r="B188" s="27">
        <f t="shared" ref="B188:G188" si="25">SUM(B184:B187)</f>
        <v>0</v>
      </c>
      <c r="C188" s="27">
        <f t="shared" si="25"/>
        <v>0</v>
      </c>
      <c r="D188" s="46">
        <f t="shared" si="25"/>
        <v>0</v>
      </c>
      <c r="E188" s="46">
        <f t="shared" si="25"/>
        <v>0</v>
      </c>
      <c r="F188" s="46">
        <f t="shared" si="25"/>
        <v>0</v>
      </c>
      <c r="G188" s="46">
        <f t="shared" si="25"/>
        <v>0</v>
      </c>
    </row>
    <row r="189" spans="1:7" x14ac:dyDescent="0.2">
      <c r="A189" s="29"/>
      <c r="B189" s="29"/>
      <c r="C189" s="29"/>
      <c r="D189" s="48"/>
      <c r="E189" s="48"/>
      <c r="F189" s="48"/>
      <c r="G189" s="48"/>
    </row>
    <row r="190" spans="1:7" ht="13.5" thickBot="1" x14ac:dyDescent="0.25">
      <c r="A190" s="21" t="s">
        <v>41</v>
      </c>
      <c r="B190" s="21"/>
      <c r="C190" s="29"/>
      <c r="D190" s="48"/>
      <c r="E190" s="48"/>
      <c r="F190" s="48"/>
      <c r="G190" s="48"/>
    </row>
    <row r="191" spans="1:7" ht="13.5" thickTop="1" x14ac:dyDescent="0.2">
      <c r="A191" s="30"/>
      <c r="B191" s="31" t="s">
        <v>2</v>
      </c>
      <c r="C191" s="31" t="s">
        <v>2</v>
      </c>
      <c r="D191" s="49" t="s">
        <v>7</v>
      </c>
      <c r="E191" s="49" t="s">
        <v>7</v>
      </c>
      <c r="F191" s="49" t="s">
        <v>5</v>
      </c>
      <c r="G191" s="50" t="s">
        <v>10</v>
      </c>
    </row>
    <row r="192" spans="1:7" ht="13.5" thickBot="1" x14ac:dyDescent="0.25">
      <c r="A192" s="33" t="s">
        <v>0</v>
      </c>
      <c r="B192" s="34" t="s">
        <v>3</v>
      </c>
      <c r="C192" s="34" t="s">
        <v>4</v>
      </c>
      <c r="D192" s="51" t="s">
        <v>8</v>
      </c>
      <c r="E192" s="51" t="s">
        <v>9</v>
      </c>
      <c r="F192" s="51" t="s">
        <v>6</v>
      </c>
      <c r="G192" s="52" t="s">
        <v>11</v>
      </c>
    </row>
    <row r="193" spans="1:7" ht="13.5" thickTop="1" x14ac:dyDescent="0.2">
      <c r="A193" s="23" t="s">
        <v>12</v>
      </c>
      <c r="B193" s="4"/>
      <c r="C193" s="4"/>
      <c r="D193" s="5"/>
      <c r="E193" s="5"/>
      <c r="F193" s="5">
        <f>SUM(D193-E193)</f>
        <v>0</v>
      </c>
      <c r="G193" s="5"/>
    </row>
    <row r="194" spans="1:7" x14ac:dyDescent="0.2">
      <c r="A194" s="23" t="s">
        <v>13</v>
      </c>
      <c r="B194" s="4"/>
      <c r="C194" s="4"/>
      <c r="D194" s="5"/>
      <c r="E194" s="5"/>
      <c r="F194" s="5">
        <f>SUM(D194-E194)</f>
        <v>0</v>
      </c>
      <c r="G194" s="5"/>
    </row>
    <row r="195" spans="1:7" x14ac:dyDescent="0.2">
      <c r="A195" s="23" t="s">
        <v>14</v>
      </c>
      <c r="B195" s="4"/>
      <c r="C195" s="4"/>
      <c r="D195" s="5"/>
      <c r="E195" s="5"/>
      <c r="F195" s="5">
        <f>SUM(D195-E195)</f>
        <v>0</v>
      </c>
      <c r="G195" s="5"/>
    </row>
    <row r="196" spans="1:7" x14ac:dyDescent="0.2">
      <c r="A196" s="27" t="s">
        <v>15</v>
      </c>
      <c r="B196" s="27">
        <f t="shared" ref="B196:G196" si="26">SUM(B193:B195)</f>
        <v>0</v>
      </c>
      <c r="C196" s="27">
        <f t="shared" si="26"/>
        <v>0</v>
      </c>
      <c r="D196" s="46">
        <f t="shared" si="26"/>
        <v>0</v>
      </c>
      <c r="E196" s="46">
        <f t="shared" si="26"/>
        <v>0</v>
      </c>
      <c r="F196" s="46">
        <f t="shared" si="26"/>
        <v>0</v>
      </c>
      <c r="G196" s="46">
        <f t="shared" si="26"/>
        <v>0</v>
      </c>
    </row>
    <row r="197" spans="1:7" x14ac:dyDescent="0.2">
      <c r="A197" s="29"/>
      <c r="B197" s="29"/>
      <c r="C197" s="29"/>
      <c r="D197" s="48"/>
      <c r="E197" s="48"/>
      <c r="F197" s="48"/>
      <c r="G197" s="48"/>
    </row>
    <row r="198" spans="1:7" ht="13.5" thickBot="1" x14ac:dyDescent="0.25">
      <c r="A198" s="21" t="s">
        <v>42</v>
      </c>
      <c r="B198" s="21"/>
      <c r="C198" s="29"/>
      <c r="D198" s="48"/>
      <c r="E198" s="48"/>
      <c r="F198" s="48"/>
      <c r="G198" s="48"/>
    </row>
    <row r="199" spans="1:7" ht="13.5" thickTop="1" x14ac:dyDescent="0.2">
      <c r="A199" s="30" t="s">
        <v>1</v>
      </c>
      <c r="B199" s="31" t="s">
        <v>2</v>
      </c>
      <c r="C199" s="31" t="s">
        <v>2</v>
      </c>
      <c r="D199" s="49" t="s">
        <v>7</v>
      </c>
      <c r="E199" s="49" t="s">
        <v>7</v>
      </c>
      <c r="F199" s="49" t="s">
        <v>5</v>
      </c>
      <c r="G199" s="50" t="s">
        <v>10</v>
      </c>
    </row>
    <row r="200" spans="1:7" ht="13.5" thickBot="1" x14ac:dyDescent="0.25">
      <c r="A200" s="33" t="s">
        <v>0</v>
      </c>
      <c r="B200" s="34" t="s">
        <v>3</v>
      </c>
      <c r="C200" s="34" t="s">
        <v>4</v>
      </c>
      <c r="D200" s="51" t="s">
        <v>8</v>
      </c>
      <c r="E200" s="51" t="s">
        <v>9</v>
      </c>
      <c r="F200" s="51" t="s">
        <v>6</v>
      </c>
      <c r="G200" s="52" t="s">
        <v>11</v>
      </c>
    </row>
    <row r="201" spans="1:7" ht="13.5" thickTop="1" x14ac:dyDescent="0.2">
      <c r="A201" s="23" t="s">
        <v>12</v>
      </c>
      <c r="B201" s="2"/>
      <c r="C201" s="2"/>
      <c r="D201" s="1"/>
      <c r="E201" s="1"/>
      <c r="F201" s="1">
        <f>SUM(D201-E201)</f>
        <v>0</v>
      </c>
      <c r="G201" s="1"/>
    </row>
    <row r="202" spans="1:7" x14ac:dyDescent="0.2">
      <c r="A202" s="23" t="s">
        <v>13</v>
      </c>
      <c r="B202" s="2"/>
      <c r="C202" s="2"/>
      <c r="D202" s="1"/>
      <c r="E202" s="1"/>
      <c r="F202" s="1">
        <f>SUM(D202-E202)</f>
        <v>0</v>
      </c>
      <c r="G202" s="1"/>
    </row>
    <row r="203" spans="1:7" x14ac:dyDescent="0.2">
      <c r="A203" s="23" t="s">
        <v>17</v>
      </c>
      <c r="B203" s="2"/>
      <c r="C203" s="2"/>
      <c r="D203" s="1"/>
      <c r="E203" s="1"/>
      <c r="F203" s="1">
        <f>SUM(D203-E203)</f>
        <v>0</v>
      </c>
      <c r="G203" s="1"/>
    </row>
    <row r="204" spans="1:7" x14ac:dyDescent="0.2">
      <c r="A204" s="23" t="s">
        <v>14</v>
      </c>
      <c r="B204" s="4"/>
      <c r="C204" s="4"/>
      <c r="D204" s="1"/>
      <c r="E204" s="5"/>
      <c r="F204" s="5">
        <f>SUM(D204-E204)</f>
        <v>0</v>
      </c>
      <c r="G204" s="5"/>
    </row>
    <row r="205" spans="1:7" x14ac:dyDescent="0.2">
      <c r="A205" s="27" t="s">
        <v>15</v>
      </c>
      <c r="B205" s="27">
        <f t="shared" ref="B205:G205" si="27">SUM(B201:B204)</f>
        <v>0</v>
      </c>
      <c r="C205" s="27">
        <f t="shared" si="27"/>
        <v>0</v>
      </c>
      <c r="D205" s="46">
        <f t="shared" si="27"/>
        <v>0</v>
      </c>
      <c r="E205" s="46">
        <f t="shared" si="27"/>
        <v>0</v>
      </c>
      <c r="F205" s="46">
        <f t="shared" si="27"/>
        <v>0</v>
      </c>
      <c r="G205" s="46">
        <f t="shared" si="27"/>
        <v>0</v>
      </c>
    </row>
    <row r="206" spans="1:7" x14ac:dyDescent="0.2">
      <c r="A206" s="29"/>
      <c r="B206" s="29"/>
      <c r="C206" s="29"/>
      <c r="D206" s="48"/>
      <c r="E206" s="48"/>
      <c r="F206" s="48"/>
      <c r="G206" s="48"/>
    </row>
    <row r="207" spans="1:7" ht="13.5" thickBot="1" x14ac:dyDescent="0.25">
      <c r="A207" s="21" t="s">
        <v>43</v>
      </c>
      <c r="B207" s="21"/>
      <c r="C207" s="29"/>
      <c r="D207" s="48"/>
      <c r="E207" s="48"/>
      <c r="F207" s="48"/>
      <c r="G207" s="48"/>
    </row>
    <row r="208" spans="1:7" ht="13.5" thickTop="1" x14ac:dyDescent="0.2">
      <c r="A208" s="30" t="s">
        <v>1</v>
      </c>
      <c r="B208" s="31" t="s">
        <v>2</v>
      </c>
      <c r="C208" s="31" t="s">
        <v>2</v>
      </c>
      <c r="D208" s="49" t="s">
        <v>7</v>
      </c>
      <c r="E208" s="49" t="s">
        <v>7</v>
      </c>
      <c r="F208" s="49" t="s">
        <v>5</v>
      </c>
      <c r="G208" s="50" t="s">
        <v>10</v>
      </c>
    </row>
    <row r="209" spans="1:7" ht="13.5" thickBot="1" x14ac:dyDescent="0.25">
      <c r="A209" s="33" t="s">
        <v>0</v>
      </c>
      <c r="B209" s="34" t="s">
        <v>3</v>
      </c>
      <c r="C209" s="34" t="s">
        <v>4</v>
      </c>
      <c r="D209" s="51" t="s">
        <v>8</v>
      </c>
      <c r="E209" s="51" t="s">
        <v>9</v>
      </c>
      <c r="F209" s="51" t="s">
        <v>6</v>
      </c>
      <c r="G209" s="52" t="s">
        <v>11</v>
      </c>
    </row>
    <row r="210" spans="1:7" ht="13.5" thickTop="1" x14ac:dyDescent="0.2">
      <c r="A210" s="23" t="s">
        <v>12</v>
      </c>
      <c r="B210" s="4"/>
      <c r="C210" s="4"/>
      <c r="D210" s="5"/>
      <c r="E210" s="5"/>
      <c r="F210" s="5">
        <f>SUM(D210-E210)</f>
        <v>0</v>
      </c>
      <c r="G210" s="5"/>
    </row>
    <row r="211" spans="1:7" x14ac:dyDescent="0.2">
      <c r="A211" s="23" t="s">
        <v>13</v>
      </c>
      <c r="B211" s="4"/>
      <c r="C211" s="4"/>
      <c r="D211" s="5"/>
      <c r="E211" s="5"/>
      <c r="F211" s="5">
        <f t="shared" ref="F211:F213" si="28">SUM(D211-E211)</f>
        <v>0</v>
      </c>
      <c r="G211" s="5"/>
    </row>
    <row r="212" spans="1:7" x14ac:dyDescent="0.2">
      <c r="A212" s="23" t="s">
        <v>16</v>
      </c>
      <c r="B212" s="4"/>
      <c r="C212" s="4"/>
      <c r="D212" s="5"/>
      <c r="E212" s="5"/>
      <c r="F212" s="5">
        <f t="shared" si="28"/>
        <v>0</v>
      </c>
      <c r="G212" s="5"/>
    </row>
    <row r="213" spans="1:7" x14ac:dyDescent="0.2">
      <c r="A213" s="23" t="s">
        <v>14</v>
      </c>
      <c r="B213" s="4"/>
      <c r="C213" s="4"/>
      <c r="D213" s="5"/>
      <c r="E213" s="5"/>
      <c r="F213" s="5">
        <f t="shared" si="28"/>
        <v>0</v>
      </c>
      <c r="G213" s="5"/>
    </row>
    <row r="214" spans="1:7" x14ac:dyDescent="0.2">
      <c r="A214" s="27" t="s">
        <v>15</v>
      </c>
      <c r="B214" s="27">
        <f t="shared" ref="B214:G214" si="29">SUM(B210:B213)</f>
        <v>0</v>
      </c>
      <c r="C214" s="27">
        <f t="shared" si="29"/>
        <v>0</v>
      </c>
      <c r="D214" s="46">
        <f t="shared" si="29"/>
        <v>0</v>
      </c>
      <c r="E214" s="46">
        <f t="shared" si="29"/>
        <v>0</v>
      </c>
      <c r="F214" s="46">
        <f t="shared" si="29"/>
        <v>0</v>
      </c>
      <c r="G214" s="46">
        <f t="shared" si="29"/>
        <v>0</v>
      </c>
    </row>
    <row r="215" spans="1:7" x14ac:dyDescent="0.2">
      <c r="A215" s="29"/>
      <c r="B215" s="29"/>
      <c r="C215" s="29"/>
      <c r="D215" s="48"/>
      <c r="E215" s="48"/>
      <c r="F215" s="48"/>
      <c r="G215" s="48"/>
    </row>
    <row r="216" spans="1:7" ht="13.5" thickBot="1" x14ac:dyDescent="0.25">
      <c r="A216" s="21" t="s">
        <v>44</v>
      </c>
      <c r="B216" s="21"/>
      <c r="C216" s="29"/>
      <c r="D216" s="48"/>
      <c r="E216" s="48"/>
      <c r="F216" s="48"/>
      <c r="G216" s="48"/>
    </row>
    <row r="217" spans="1:7" ht="13.5" thickTop="1" x14ac:dyDescent="0.2">
      <c r="A217" s="30" t="s">
        <v>1</v>
      </c>
      <c r="B217" s="31" t="s">
        <v>2</v>
      </c>
      <c r="C217" s="31" t="s">
        <v>2</v>
      </c>
      <c r="D217" s="49" t="s">
        <v>7</v>
      </c>
      <c r="E217" s="49" t="s">
        <v>7</v>
      </c>
      <c r="F217" s="49" t="s">
        <v>5</v>
      </c>
      <c r="G217" s="50" t="s">
        <v>10</v>
      </c>
    </row>
    <row r="218" spans="1:7" ht="13.5" thickBot="1" x14ac:dyDescent="0.25">
      <c r="A218" s="33" t="s">
        <v>0</v>
      </c>
      <c r="B218" s="34" t="s">
        <v>3</v>
      </c>
      <c r="C218" s="34" t="s">
        <v>4</v>
      </c>
      <c r="D218" s="51" t="s">
        <v>8</v>
      </c>
      <c r="E218" s="51" t="s">
        <v>9</v>
      </c>
      <c r="F218" s="51" t="s">
        <v>6</v>
      </c>
      <c r="G218" s="52" t="s">
        <v>11</v>
      </c>
    </row>
    <row r="219" spans="1:7" ht="13.5" thickTop="1" x14ac:dyDescent="0.2">
      <c r="A219" s="23" t="s">
        <v>12</v>
      </c>
      <c r="B219" s="4"/>
      <c r="C219" s="4"/>
      <c r="D219" s="5"/>
      <c r="E219" s="5"/>
      <c r="F219" s="5">
        <f>SUM(D219-E219)</f>
        <v>0</v>
      </c>
      <c r="G219" s="5"/>
    </row>
    <row r="220" spans="1:7" x14ac:dyDescent="0.2">
      <c r="A220" s="23" t="s">
        <v>13</v>
      </c>
      <c r="B220" s="4"/>
      <c r="C220" s="4"/>
      <c r="D220" s="5"/>
      <c r="E220" s="5"/>
      <c r="F220" s="5">
        <f>SUM(D220-E220)</f>
        <v>0</v>
      </c>
      <c r="G220" s="5"/>
    </row>
    <row r="221" spans="1:7" x14ac:dyDescent="0.2">
      <c r="A221" s="27" t="s">
        <v>15</v>
      </c>
      <c r="B221" s="27">
        <f t="shared" ref="B221:G221" si="30">SUM(B219:B220)</f>
        <v>0</v>
      </c>
      <c r="C221" s="27">
        <f t="shared" si="30"/>
        <v>0</v>
      </c>
      <c r="D221" s="46">
        <f t="shared" si="30"/>
        <v>0</v>
      </c>
      <c r="E221" s="46">
        <f t="shared" si="30"/>
        <v>0</v>
      </c>
      <c r="F221" s="46">
        <f t="shared" si="30"/>
        <v>0</v>
      </c>
      <c r="G221" s="46">
        <f t="shared" si="30"/>
        <v>0</v>
      </c>
    </row>
    <row r="222" spans="1:7" x14ac:dyDescent="0.2">
      <c r="A222" s="29"/>
      <c r="B222" s="29"/>
      <c r="C222" s="29"/>
      <c r="D222" s="48"/>
      <c r="E222" s="48"/>
      <c r="F222" s="48"/>
      <c r="G222" s="48"/>
    </row>
    <row r="223" spans="1:7" ht="13.5" thickBot="1" x14ac:dyDescent="0.25">
      <c r="A223" s="21" t="s">
        <v>45</v>
      </c>
      <c r="B223" s="21"/>
      <c r="C223" s="29"/>
      <c r="D223" s="48"/>
      <c r="E223" s="48"/>
      <c r="F223" s="48"/>
      <c r="G223" s="48"/>
    </row>
    <row r="224" spans="1:7" ht="13.5" thickTop="1" x14ac:dyDescent="0.2">
      <c r="A224" s="30" t="s">
        <v>1</v>
      </c>
      <c r="B224" s="31" t="s">
        <v>2</v>
      </c>
      <c r="C224" s="31" t="s">
        <v>2</v>
      </c>
      <c r="D224" s="49" t="s">
        <v>7</v>
      </c>
      <c r="E224" s="49" t="s">
        <v>7</v>
      </c>
      <c r="F224" s="49" t="s">
        <v>5</v>
      </c>
      <c r="G224" s="50" t="s">
        <v>10</v>
      </c>
    </row>
    <row r="225" spans="1:7" ht="13.5" thickBot="1" x14ac:dyDescent="0.25">
      <c r="A225" s="33" t="s">
        <v>0</v>
      </c>
      <c r="B225" s="34" t="s">
        <v>3</v>
      </c>
      <c r="C225" s="34" t="s">
        <v>4</v>
      </c>
      <c r="D225" s="51" t="s">
        <v>8</v>
      </c>
      <c r="E225" s="51" t="s">
        <v>9</v>
      </c>
      <c r="F225" s="51" t="s">
        <v>6</v>
      </c>
      <c r="G225" s="52" t="s">
        <v>11</v>
      </c>
    </row>
    <row r="226" spans="1:7" ht="13.5" thickTop="1" x14ac:dyDescent="0.2">
      <c r="A226" s="23" t="s">
        <v>12</v>
      </c>
      <c r="B226" s="4"/>
      <c r="C226" s="4"/>
      <c r="D226" s="5"/>
      <c r="E226" s="5"/>
      <c r="F226" s="5">
        <f>SUM(D226-E226)</f>
        <v>0</v>
      </c>
      <c r="G226" s="5"/>
    </row>
    <row r="227" spans="1:7" x14ac:dyDescent="0.2">
      <c r="A227" s="23" t="s">
        <v>13</v>
      </c>
      <c r="B227" s="4"/>
      <c r="C227" s="4"/>
      <c r="D227" s="5"/>
      <c r="E227" s="5"/>
      <c r="F227" s="5">
        <f t="shared" ref="F227:F229" si="31">SUM(D227-E227)</f>
        <v>0</v>
      </c>
      <c r="G227" s="5"/>
    </row>
    <row r="228" spans="1:7" x14ac:dyDescent="0.2">
      <c r="A228" s="23" t="s">
        <v>17</v>
      </c>
      <c r="B228" s="4"/>
      <c r="C228" s="4"/>
      <c r="D228" s="5"/>
      <c r="E228" s="5"/>
      <c r="F228" s="5">
        <f t="shared" si="31"/>
        <v>0</v>
      </c>
      <c r="G228" s="5"/>
    </row>
    <row r="229" spans="1:7" x14ac:dyDescent="0.2">
      <c r="A229" s="23" t="s">
        <v>14</v>
      </c>
      <c r="B229" s="4"/>
      <c r="C229" s="4"/>
      <c r="D229" s="5"/>
      <c r="E229" s="5"/>
      <c r="F229" s="5">
        <f t="shared" si="31"/>
        <v>0</v>
      </c>
      <c r="G229" s="5"/>
    </row>
    <row r="230" spans="1:7" x14ac:dyDescent="0.2">
      <c r="A230" s="27" t="s">
        <v>15</v>
      </c>
      <c r="B230" s="27">
        <f t="shared" ref="B230:G230" si="32">SUM(B226:B229)</f>
        <v>0</v>
      </c>
      <c r="C230" s="27">
        <f t="shared" si="32"/>
        <v>0</v>
      </c>
      <c r="D230" s="46">
        <f t="shared" si="32"/>
        <v>0</v>
      </c>
      <c r="E230" s="46">
        <f t="shared" si="32"/>
        <v>0</v>
      </c>
      <c r="F230" s="46">
        <f t="shared" si="32"/>
        <v>0</v>
      </c>
      <c r="G230" s="46">
        <f t="shared" si="32"/>
        <v>0</v>
      </c>
    </row>
    <row r="231" spans="1:7" x14ac:dyDescent="0.2">
      <c r="A231" s="29"/>
      <c r="B231" s="29"/>
      <c r="C231" s="29"/>
      <c r="D231" s="48"/>
      <c r="E231" s="48"/>
      <c r="F231" s="48"/>
      <c r="G231" s="48"/>
    </row>
    <row r="232" spans="1:7" ht="13.5" thickBot="1" x14ac:dyDescent="0.25">
      <c r="A232" s="21" t="s">
        <v>46</v>
      </c>
      <c r="B232" s="21"/>
      <c r="C232" s="29"/>
      <c r="D232" s="48"/>
      <c r="E232" s="48"/>
      <c r="F232" s="48"/>
      <c r="G232" s="48"/>
    </row>
    <row r="233" spans="1:7" ht="13.5" thickTop="1" x14ac:dyDescent="0.2">
      <c r="A233" s="30" t="s">
        <v>1</v>
      </c>
      <c r="B233" s="31" t="s">
        <v>2</v>
      </c>
      <c r="C233" s="31" t="s">
        <v>2</v>
      </c>
      <c r="D233" s="49" t="s">
        <v>7</v>
      </c>
      <c r="E233" s="49" t="s">
        <v>7</v>
      </c>
      <c r="F233" s="49" t="s">
        <v>5</v>
      </c>
      <c r="G233" s="50" t="s">
        <v>10</v>
      </c>
    </row>
    <row r="234" spans="1:7" ht="13.5" thickBot="1" x14ac:dyDescent="0.25">
      <c r="A234" s="33" t="s">
        <v>0</v>
      </c>
      <c r="B234" s="34" t="s">
        <v>3</v>
      </c>
      <c r="C234" s="34" t="s">
        <v>4</v>
      </c>
      <c r="D234" s="51" t="s">
        <v>8</v>
      </c>
      <c r="E234" s="51" t="s">
        <v>9</v>
      </c>
      <c r="F234" s="51" t="s">
        <v>6</v>
      </c>
      <c r="G234" s="52" t="s">
        <v>11</v>
      </c>
    </row>
    <row r="235" spans="1:7" ht="13.5" thickTop="1" x14ac:dyDescent="0.2">
      <c r="A235" s="23" t="s">
        <v>12</v>
      </c>
      <c r="B235" s="4"/>
      <c r="C235" s="4"/>
      <c r="D235" s="5"/>
      <c r="E235" s="5"/>
      <c r="F235" s="5">
        <f>SUM(D235-E235)</f>
        <v>0</v>
      </c>
      <c r="G235" s="5"/>
    </row>
    <row r="236" spans="1:7" x14ac:dyDescent="0.2">
      <c r="A236" s="23" t="s">
        <v>13</v>
      </c>
      <c r="B236" s="4"/>
      <c r="C236" s="4"/>
      <c r="D236" s="5"/>
      <c r="E236" s="5"/>
      <c r="F236" s="5">
        <f>SUM(D236-E236)</f>
        <v>0</v>
      </c>
      <c r="G236" s="5"/>
    </row>
    <row r="237" spans="1:7" x14ac:dyDescent="0.2">
      <c r="A237" s="23" t="s">
        <v>14</v>
      </c>
      <c r="B237" s="4"/>
      <c r="C237" s="4"/>
      <c r="D237" s="5"/>
      <c r="E237" s="5"/>
      <c r="F237" s="5">
        <f>SUM(D237-E237)</f>
        <v>0</v>
      </c>
      <c r="G237" s="5"/>
    </row>
    <row r="238" spans="1:7" x14ac:dyDescent="0.2">
      <c r="A238" s="27" t="s">
        <v>15</v>
      </c>
      <c r="B238" s="27">
        <f t="shared" ref="B238:G238" si="33">SUM(B235:B237)</f>
        <v>0</v>
      </c>
      <c r="C238" s="27">
        <f t="shared" si="33"/>
        <v>0</v>
      </c>
      <c r="D238" s="46">
        <f t="shared" si="33"/>
        <v>0</v>
      </c>
      <c r="E238" s="46">
        <f t="shared" si="33"/>
        <v>0</v>
      </c>
      <c r="F238" s="46">
        <f t="shared" si="33"/>
        <v>0</v>
      </c>
      <c r="G238" s="46">
        <f t="shared" si="33"/>
        <v>0</v>
      </c>
    </row>
    <row r="239" spans="1:7" x14ac:dyDescent="0.2">
      <c r="A239" s="29"/>
      <c r="B239" s="29"/>
      <c r="C239" s="29"/>
      <c r="D239" s="48"/>
      <c r="E239" s="48"/>
      <c r="F239" s="48"/>
      <c r="G239" s="48"/>
    </row>
    <row r="240" spans="1:7" ht="13.5" thickBot="1" x14ac:dyDescent="0.25">
      <c r="A240" s="21" t="s">
        <v>47</v>
      </c>
      <c r="B240" s="21"/>
      <c r="C240" s="29"/>
      <c r="D240" s="48"/>
      <c r="E240" s="48"/>
      <c r="F240" s="48"/>
      <c r="G240" s="48"/>
    </row>
    <row r="241" spans="1:7" ht="13.5" thickTop="1" x14ac:dyDescent="0.2">
      <c r="A241" s="30" t="s">
        <v>1</v>
      </c>
      <c r="B241" s="31" t="s">
        <v>2</v>
      </c>
      <c r="C241" s="31" t="s">
        <v>2</v>
      </c>
      <c r="D241" s="49" t="s">
        <v>7</v>
      </c>
      <c r="E241" s="49" t="s">
        <v>7</v>
      </c>
      <c r="F241" s="49" t="s">
        <v>5</v>
      </c>
      <c r="G241" s="50" t="s">
        <v>10</v>
      </c>
    </row>
    <row r="242" spans="1:7" ht="13.5" thickBot="1" x14ac:dyDescent="0.25">
      <c r="A242" s="33" t="s">
        <v>0</v>
      </c>
      <c r="B242" s="34" t="s">
        <v>3</v>
      </c>
      <c r="C242" s="34" t="s">
        <v>4</v>
      </c>
      <c r="D242" s="51" t="s">
        <v>8</v>
      </c>
      <c r="E242" s="51" t="s">
        <v>9</v>
      </c>
      <c r="F242" s="51" t="s">
        <v>6</v>
      </c>
      <c r="G242" s="52" t="s">
        <v>11</v>
      </c>
    </row>
    <row r="243" spans="1:7" ht="13.5" thickTop="1" x14ac:dyDescent="0.2">
      <c r="A243" s="23" t="s">
        <v>12</v>
      </c>
      <c r="B243" s="4"/>
      <c r="C243" s="4"/>
      <c r="D243" s="5"/>
      <c r="E243" s="5"/>
      <c r="F243" s="5">
        <f>SUM(D243-E243)</f>
        <v>0</v>
      </c>
      <c r="G243" s="5"/>
    </row>
    <row r="244" spans="1:7" x14ac:dyDescent="0.2">
      <c r="A244" s="23" t="s">
        <v>13</v>
      </c>
      <c r="B244" s="4"/>
      <c r="C244" s="4"/>
      <c r="D244" s="5"/>
      <c r="E244" s="5"/>
      <c r="F244" s="5">
        <f t="shared" ref="F244:F245" si="34">SUM(D244-E244)</f>
        <v>0</v>
      </c>
      <c r="G244" s="5"/>
    </row>
    <row r="245" spans="1:7" x14ac:dyDescent="0.2">
      <c r="A245" s="23" t="s">
        <v>14</v>
      </c>
      <c r="B245" s="4"/>
      <c r="C245" s="4"/>
      <c r="D245" s="5"/>
      <c r="E245" s="5"/>
      <c r="F245" s="5">
        <f t="shared" si="34"/>
        <v>0</v>
      </c>
      <c r="G245" s="5"/>
    </row>
    <row r="246" spans="1:7" x14ac:dyDescent="0.2">
      <c r="A246" s="27" t="s">
        <v>15</v>
      </c>
      <c r="B246" s="27">
        <f t="shared" ref="B246:G246" si="35">SUM(B243:B245)</f>
        <v>0</v>
      </c>
      <c r="C246" s="27">
        <f t="shared" si="35"/>
        <v>0</v>
      </c>
      <c r="D246" s="46">
        <f t="shared" si="35"/>
        <v>0</v>
      </c>
      <c r="E246" s="46">
        <f t="shared" si="35"/>
        <v>0</v>
      </c>
      <c r="F246" s="46">
        <f t="shared" si="35"/>
        <v>0</v>
      </c>
      <c r="G246" s="46">
        <f t="shared" si="35"/>
        <v>0</v>
      </c>
    </row>
    <row r="247" spans="1:7" x14ac:dyDescent="0.2">
      <c r="A247" s="29"/>
      <c r="B247" s="29"/>
      <c r="C247" s="29"/>
      <c r="D247" s="48"/>
      <c r="E247" s="48"/>
      <c r="F247" s="48"/>
      <c r="G247" s="48"/>
    </row>
    <row r="248" spans="1:7" ht="13.5" thickBot="1" x14ac:dyDescent="0.25">
      <c r="A248" s="21" t="s">
        <v>48</v>
      </c>
      <c r="B248" s="21"/>
      <c r="C248" s="29"/>
      <c r="D248" s="48"/>
      <c r="E248" s="48"/>
      <c r="F248" s="48"/>
      <c r="G248" s="48"/>
    </row>
    <row r="249" spans="1:7" ht="13.5" thickTop="1" x14ac:dyDescent="0.2">
      <c r="A249" s="30" t="s">
        <v>1</v>
      </c>
      <c r="B249" s="31" t="s">
        <v>2</v>
      </c>
      <c r="C249" s="31" t="s">
        <v>2</v>
      </c>
      <c r="D249" s="49" t="s">
        <v>7</v>
      </c>
      <c r="E249" s="49" t="s">
        <v>7</v>
      </c>
      <c r="F249" s="49" t="s">
        <v>5</v>
      </c>
      <c r="G249" s="50" t="s">
        <v>10</v>
      </c>
    </row>
    <row r="250" spans="1:7" ht="13.5" thickBot="1" x14ac:dyDescent="0.25">
      <c r="A250" s="33" t="s">
        <v>0</v>
      </c>
      <c r="B250" s="34" t="s">
        <v>3</v>
      </c>
      <c r="C250" s="34" t="s">
        <v>4</v>
      </c>
      <c r="D250" s="51" t="s">
        <v>8</v>
      </c>
      <c r="E250" s="51" t="s">
        <v>9</v>
      </c>
      <c r="F250" s="51" t="s">
        <v>6</v>
      </c>
      <c r="G250" s="52" t="s">
        <v>11</v>
      </c>
    </row>
    <row r="251" spans="1:7" ht="13.5" thickTop="1" x14ac:dyDescent="0.2">
      <c r="A251" s="23" t="s">
        <v>12</v>
      </c>
      <c r="B251" s="4"/>
      <c r="C251" s="4"/>
      <c r="D251" s="5"/>
      <c r="E251" s="5"/>
      <c r="F251" s="5">
        <f>SUM(D251-E251)</f>
        <v>0</v>
      </c>
      <c r="G251" s="5"/>
    </row>
    <row r="252" spans="1:7" x14ac:dyDescent="0.2">
      <c r="A252" s="23" t="s">
        <v>13</v>
      </c>
      <c r="B252" s="4"/>
      <c r="C252" s="4"/>
      <c r="D252" s="5"/>
      <c r="E252" s="5"/>
      <c r="F252" s="5">
        <f>SUM(D252-E252)</f>
        <v>0</v>
      </c>
      <c r="G252" s="5"/>
    </row>
    <row r="253" spans="1:7" x14ac:dyDescent="0.2">
      <c r="A253" s="23" t="s">
        <v>14</v>
      </c>
      <c r="B253" s="4"/>
      <c r="C253" s="4"/>
      <c r="D253" s="5"/>
      <c r="E253" s="5"/>
      <c r="F253" s="5">
        <f>SUM(D253-E253)</f>
        <v>0</v>
      </c>
      <c r="G253" s="5"/>
    </row>
    <row r="254" spans="1:7" x14ac:dyDescent="0.2">
      <c r="A254" s="27" t="s">
        <v>15</v>
      </c>
      <c r="B254" s="27">
        <f t="shared" ref="B254:G254" si="36">SUM(B251:B253)</f>
        <v>0</v>
      </c>
      <c r="C254" s="27">
        <f t="shared" si="36"/>
        <v>0</v>
      </c>
      <c r="D254" s="46">
        <f t="shared" si="36"/>
        <v>0</v>
      </c>
      <c r="E254" s="46">
        <f t="shared" si="36"/>
        <v>0</v>
      </c>
      <c r="F254" s="46">
        <f t="shared" si="36"/>
        <v>0</v>
      </c>
      <c r="G254" s="46">
        <f t="shared" si="36"/>
        <v>0</v>
      </c>
    </row>
    <row r="255" spans="1:7" x14ac:dyDescent="0.2">
      <c r="A255" s="11"/>
      <c r="B255" s="11"/>
      <c r="C255" s="11"/>
      <c r="D255" s="37"/>
      <c r="E255" s="37"/>
      <c r="F255" s="37"/>
      <c r="G255" s="37"/>
    </row>
    <row r="256" spans="1:7" ht="15.75" x14ac:dyDescent="0.25">
      <c r="A256" s="128" t="s">
        <v>49</v>
      </c>
      <c r="B256" s="128"/>
      <c r="C256" s="128"/>
      <c r="D256" s="128"/>
      <c r="E256" s="128"/>
      <c r="F256" s="37"/>
      <c r="G256" s="37"/>
    </row>
    <row r="257" spans="1:7" ht="16.5" thickBot="1" x14ac:dyDescent="0.3">
      <c r="A257" s="15"/>
      <c r="B257" s="15"/>
      <c r="C257" s="15"/>
      <c r="D257" s="53"/>
      <c r="E257" s="53"/>
      <c r="F257" s="37"/>
      <c r="G257" s="37"/>
    </row>
    <row r="258" spans="1:7" ht="13.5" thickTop="1" x14ac:dyDescent="0.2">
      <c r="A258" s="129" t="s">
        <v>54</v>
      </c>
      <c r="B258" s="131" t="s">
        <v>67</v>
      </c>
      <c r="C258" s="133" t="s">
        <v>68</v>
      </c>
      <c r="D258" s="123" t="s">
        <v>65</v>
      </c>
      <c r="E258" s="123" t="s">
        <v>64</v>
      </c>
      <c r="F258" s="123" t="s">
        <v>62</v>
      </c>
      <c r="G258" s="125" t="s">
        <v>63</v>
      </c>
    </row>
    <row r="259" spans="1:7" ht="13.5" thickBot="1" x14ac:dyDescent="0.25">
      <c r="A259" s="130"/>
      <c r="B259" s="132"/>
      <c r="C259" s="134"/>
      <c r="D259" s="124"/>
      <c r="E259" s="124"/>
      <c r="F259" s="124"/>
      <c r="G259" s="126"/>
    </row>
    <row r="260" spans="1:7" ht="13.5" thickTop="1" x14ac:dyDescent="0.2">
      <c r="A260" s="6"/>
      <c r="B260" s="6"/>
      <c r="C260" s="6"/>
      <c r="D260" s="37"/>
      <c r="E260" s="37"/>
      <c r="F260" s="37"/>
      <c r="G260" s="37"/>
    </row>
    <row r="261" spans="1:7" x14ac:dyDescent="0.2">
      <c r="A261" s="10" t="s">
        <v>12</v>
      </c>
      <c r="B261" s="38">
        <f>SUMIF($A$1:$A$254,"TYPE 1",$B$1:$B$254)</f>
        <v>0</v>
      </c>
      <c r="C261" s="38">
        <f>SUMIF($A$1:$A$254,"TYPE 1",$C$1:$C$254)</f>
        <v>0</v>
      </c>
      <c r="D261" s="37">
        <f>SUMIF($A$1:$A$254,"TYPE 1",$D$1:$D$254)</f>
        <v>0</v>
      </c>
      <c r="E261" s="37">
        <f>SUMIF($A$1:$A$254,"TYPE 1",$E$1:$E$254)</f>
        <v>0</v>
      </c>
      <c r="F261" s="37">
        <f>SUMIF($A$1:$A$254,"TYPE 1",$F$1:$F$254)</f>
        <v>0</v>
      </c>
      <c r="G261" s="37">
        <f>SUMIF($A$1:$A$254,"TYPE 1",$G$1:$G$254)</f>
        <v>0</v>
      </c>
    </row>
    <row r="262" spans="1:7" x14ac:dyDescent="0.2">
      <c r="A262" s="10" t="s">
        <v>13</v>
      </c>
      <c r="B262" s="38">
        <f>SUMIF($A$1:$A$254,"TYPE 2",$B$1:$B$254)</f>
        <v>0</v>
      </c>
      <c r="C262" s="38">
        <f>SUMIF($A$1:$A$254,"TYPE 2",$C$1:$C$254)</f>
        <v>0</v>
      </c>
      <c r="D262" s="37">
        <f>SUMIF($A$1:$A$254,"TYPE 2",$D$1:$D$254)</f>
        <v>0</v>
      </c>
      <c r="E262" s="37">
        <f>SUMIF($A$1:$A$254,"TYPE 2",$E$1:$E$254)</f>
        <v>0</v>
      </c>
      <c r="F262" s="37">
        <f>SUMIF($A$1:$A$254,"TYPE 2",$F$1:$F$254)</f>
        <v>0</v>
      </c>
      <c r="G262" s="37">
        <f>SUMIF($A$1:$A$254,"TYPE 2",$G$1:$G$254)</f>
        <v>0</v>
      </c>
    </row>
    <row r="263" spans="1:7" x14ac:dyDescent="0.2">
      <c r="A263" s="10" t="s">
        <v>16</v>
      </c>
      <c r="B263" s="38">
        <f>SUMIF($A$1:$A$254,"TYPE 3",$B$1:$B$254)</f>
        <v>0</v>
      </c>
      <c r="C263" s="38">
        <f>SUMIF($A$1:$A$254,"TYPE 3",$C$1:$C$254)</f>
        <v>0</v>
      </c>
      <c r="D263" s="74">
        <f>SUMIF($A$1:$A$254,"TYPE 3",$D$1:$D$254)</f>
        <v>0</v>
      </c>
      <c r="E263" s="37">
        <f>SUMIF($A$1:$A$254,"TYPE 3",$E$1:$E$254)</f>
        <v>0</v>
      </c>
      <c r="F263" s="37">
        <f>SUMIF($A$1:$A$254,"TYPE 3",$F$1:$F$254)</f>
        <v>0</v>
      </c>
      <c r="G263" s="37">
        <f>SUMIF($A$1:$A$254,"TYPE 3",$G$1:$G$254)</f>
        <v>0</v>
      </c>
    </row>
    <row r="264" spans="1:7" x14ac:dyDescent="0.2">
      <c r="A264" s="10" t="s">
        <v>17</v>
      </c>
      <c r="B264" s="38">
        <f>SUMIF($A$1:$A$254,"TYPE 4",$B$1:$B$254)</f>
        <v>0</v>
      </c>
      <c r="C264" s="38">
        <f>SUMIF($A$1:$A$254,"TYPE 4",$C$1:$C$254)</f>
        <v>0</v>
      </c>
      <c r="D264" s="37">
        <f>SUMIF($A$1:$A$254,"TYPE 4",$D$1:$D$254)</f>
        <v>0</v>
      </c>
      <c r="E264" s="37">
        <f>SUMIF($A$1:$A$254,"TYPE 4",$E$1:$E$254)</f>
        <v>0</v>
      </c>
      <c r="F264" s="37">
        <f>SUMIF($A$1:$A$254,"TYPE 4",$F$1:$F$254)</f>
        <v>0</v>
      </c>
      <c r="G264" s="37">
        <f>SUMIF($A$1:$A$254,"TYPE 4",$G$1:$G$254)</f>
        <v>0</v>
      </c>
    </row>
    <row r="265" spans="1:7" x14ac:dyDescent="0.2">
      <c r="A265" s="10" t="s">
        <v>14</v>
      </c>
      <c r="B265" s="38">
        <f>SUMIF($A$1:$A$254,"TYPE 5",$B$1:$B$254)</f>
        <v>0</v>
      </c>
      <c r="C265" s="38">
        <f>SUMIF($A$1:$A$254,"TYPE 5",$C$1:$C$254)</f>
        <v>0</v>
      </c>
      <c r="D265" s="37">
        <f>SUMIF($A$1:$A$254,"TYPE 5",$D$1:$D$254)</f>
        <v>0</v>
      </c>
      <c r="E265" s="37">
        <f>SUMIF($A$1:$A$254,"TYPE 5",$E$1:$E$254)</f>
        <v>0</v>
      </c>
      <c r="F265" s="37">
        <f>SUMIF($A$1:$A$254,"TYPE 5",$F$1:$F$254)</f>
        <v>0</v>
      </c>
      <c r="G265" s="37">
        <f>SUMIF($A$1:$A$254,"TYPE 5",$G$1:$G$254)</f>
        <v>0</v>
      </c>
    </row>
    <row r="266" spans="1:7" ht="13.5" thickBot="1" x14ac:dyDescent="0.25">
      <c r="A266" s="10" t="s">
        <v>15</v>
      </c>
      <c r="B266" s="68">
        <f>SUM(B261:B265)</f>
        <v>0</v>
      </c>
      <c r="C266" s="39">
        <f t="shared" ref="C266:D266" si="37">SUM(C261:C265)</f>
        <v>0</v>
      </c>
      <c r="D266" s="54">
        <f t="shared" si="37"/>
        <v>0</v>
      </c>
      <c r="E266" s="54">
        <f>SUM(E261:E265)</f>
        <v>0</v>
      </c>
      <c r="F266" s="54">
        <f>SUM(F261:F265)</f>
        <v>0</v>
      </c>
      <c r="G266" s="54">
        <f>SUM(G261:G265)</f>
        <v>0</v>
      </c>
    </row>
    <row r="267" spans="1:7" ht="13.5" thickTop="1" x14ac:dyDescent="0.2">
      <c r="A267" s="127"/>
      <c r="B267" s="127"/>
      <c r="C267" s="127"/>
      <c r="D267" s="127"/>
      <c r="E267" s="45"/>
      <c r="F267" s="37"/>
      <c r="G267" s="37"/>
    </row>
    <row r="268" spans="1:7" x14ac:dyDescent="0.2">
      <c r="A268" s="10" t="s">
        <v>57</v>
      </c>
      <c r="B268" s="10"/>
      <c r="C268" s="10"/>
      <c r="D268" s="55"/>
      <c r="E268" s="45"/>
      <c r="F268" s="37"/>
      <c r="G268" s="37"/>
    </row>
    <row r="269" spans="1:7" x14ac:dyDescent="0.2">
      <c r="A269" s="6" t="s">
        <v>58</v>
      </c>
      <c r="B269" s="6"/>
      <c r="C269" s="6"/>
      <c r="D269" s="37"/>
      <c r="E269" s="37"/>
      <c r="F269" s="37"/>
      <c r="G269" s="37"/>
    </row>
    <row r="270" spans="1:7" x14ac:dyDescent="0.2">
      <c r="A270" s="6" t="s">
        <v>59</v>
      </c>
      <c r="B270" s="6"/>
      <c r="C270" s="6"/>
      <c r="D270" s="37"/>
      <c r="E270" s="37"/>
      <c r="F270" s="37"/>
      <c r="G270" s="37"/>
    </row>
    <row r="271" spans="1:7" x14ac:dyDescent="0.2">
      <c r="A271" s="6" t="s">
        <v>60</v>
      </c>
      <c r="B271" s="6"/>
      <c r="C271" s="6"/>
      <c r="D271" s="37"/>
      <c r="E271" s="37"/>
      <c r="F271" s="37"/>
      <c r="G271" s="37"/>
    </row>
    <row r="272" spans="1:7" x14ac:dyDescent="0.2">
      <c r="A272" s="6" t="s">
        <v>61</v>
      </c>
      <c r="B272" s="6"/>
      <c r="C272" s="6"/>
      <c r="D272" s="37"/>
      <c r="E272" s="37"/>
      <c r="F272" s="37"/>
      <c r="G272" s="37"/>
    </row>
  </sheetData>
  <mergeCells count="9">
    <mergeCell ref="F258:F259"/>
    <mergeCell ref="G258:G259"/>
    <mergeCell ref="A267:D267"/>
    <mergeCell ref="A256:E256"/>
    <mergeCell ref="A258:A259"/>
    <mergeCell ref="B258:B259"/>
    <mergeCell ref="C258:C259"/>
    <mergeCell ref="D258:D259"/>
    <mergeCell ref="E258:E259"/>
  </mergeCells>
  <phoneticPr fontId="4" type="noConversion"/>
  <pageMargins left="0.5" right="0.5" top="1" bottom="0.5" header="0.25" footer="0.25"/>
  <pageSetup orientation="portrait" r:id="rId1"/>
  <headerFooter>
    <oddHeader xml:space="preserve">&amp;C&amp;"Arial,Bold" LOUISIANA STATE POLICE GAMING ENFORCEMENT DIVISION    
QUARTERLY VIDEO GAMING REVENUE REPORT      
SECOND QUARTER FY 2027
OCTOBER - DECEMBER
</oddHeader>
    <oddFooter>&amp;CPage &amp;P of &amp;N&amp;Rprepared by LSP Gaming Audit</oddFooter>
  </headerFooter>
  <rowBreaks count="5" manualBreakCount="5">
    <brk id="50" max="16383" man="1"/>
    <brk id="98" max="16383" man="1"/>
    <brk id="147" max="16383" man="1"/>
    <brk id="197" max="16383" man="1"/>
    <brk id="2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view="pageLayout" zoomScale="156" zoomScaleNormal="100" zoomScalePageLayoutView="156" workbookViewId="0">
      <selection activeCell="I265" sqref="I265"/>
    </sheetView>
  </sheetViews>
  <sheetFormatPr defaultColWidth="9.140625" defaultRowHeight="12.75" x14ac:dyDescent="0.2"/>
  <cols>
    <col min="1" max="1" width="12" style="6" customWidth="1"/>
    <col min="2" max="2" width="9.140625" style="6" customWidth="1"/>
    <col min="3" max="3" width="6.42578125" style="6" customWidth="1"/>
    <col min="4" max="6" width="15.140625" style="37" bestFit="1" customWidth="1"/>
    <col min="7" max="7" width="14" style="37" bestFit="1" customWidth="1"/>
    <col min="8" max="8" width="14.28515625" style="6" customWidth="1"/>
    <col min="9" max="16384" width="9.140625" style="6"/>
  </cols>
  <sheetData>
    <row r="1" spans="1:8" ht="13.5" thickBot="1" x14ac:dyDescent="0.25">
      <c r="A1" s="21" t="s">
        <v>18</v>
      </c>
      <c r="B1" s="21"/>
      <c r="G1" s="40"/>
      <c r="H1" s="21"/>
    </row>
    <row r="2" spans="1:8" ht="13.5" thickTop="1" x14ac:dyDescent="0.2">
      <c r="A2" s="20" t="s">
        <v>1</v>
      </c>
      <c r="B2" s="19" t="s">
        <v>2</v>
      </c>
      <c r="C2" s="19" t="s">
        <v>2</v>
      </c>
      <c r="D2" s="41" t="s">
        <v>7</v>
      </c>
      <c r="E2" s="41" t="s">
        <v>7</v>
      </c>
      <c r="F2" s="41" t="s">
        <v>5</v>
      </c>
      <c r="G2" s="50" t="s">
        <v>10</v>
      </c>
      <c r="H2" s="21"/>
    </row>
    <row r="3" spans="1:8" ht="13.5" thickBot="1" x14ac:dyDescent="0.25">
      <c r="A3" s="18" t="s">
        <v>0</v>
      </c>
      <c r="B3" s="17" t="s">
        <v>3</v>
      </c>
      <c r="C3" s="17" t="s">
        <v>4</v>
      </c>
      <c r="D3" s="43" t="s">
        <v>8</v>
      </c>
      <c r="E3" s="43" t="s">
        <v>9</v>
      </c>
      <c r="F3" s="43" t="s">
        <v>6</v>
      </c>
      <c r="G3" s="44" t="s">
        <v>11</v>
      </c>
    </row>
    <row r="4" spans="1:8" ht="13.5" thickTop="1" x14ac:dyDescent="0.2">
      <c r="A4" s="11" t="s">
        <v>12</v>
      </c>
      <c r="B4" s="4"/>
      <c r="C4" s="4"/>
      <c r="D4" s="8"/>
      <c r="E4" s="8"/>
      <c r="F4" s="1">
        <f>SUM(D4-E4)</f>
        <v>0</v>
      </c>
      <c r="G4" s="5">
        <f t="shared" ref="G4:G5" si="0">SUM(F4*0.26)</f>
        <v>0</v>
      </c>
    </row>
    <row r="5" spans="1:8" x14ac:dyDescent="0.2">
      <c r="A5" s="11" t="s">
        <v>13</v>
      </c>
      <c r="B5" s="4"/>
      <c r="C5" s="4"/>
      <c r="D5" s="8"/>
      <c r="E5" s="8"/>
      <c r="F5" s="1">
        <f>SUM(D5-E5)</f>
        <v>0</v>
      </c>
      <c r="G5" s="5">
        <f t="shared" si="0"/>
        <v>0</v>
      </c>
    </row>
    <row r="6" spans="1:8" x14ac:dyDescent="0.2">
      <c r="A6" s="23" t="s">
        <v>14</v>
      </c>
      <c r="B6" s="4"/>
      <c r="C6" s="4"/>
      <c r="D6" s="26"/>
      <c r="E6" s="26"/>
      <c r="F6" s="5">
        <f>SUM(D6-E6)</f>
        <v>0</v>
      </c>
      <c r="G6" s="5">
        <f>SUM(F6*0.325)</f>
        <v>0</v>
      </c>
    </row>
    <row r="7" spans="1:8" x14ac:dyDescent="0.2">
      <c r="A7" s="27" t="s">
        <v>15</v>
      </c>
      <c r="B7" s="27">
        <f t="shared" ref="B7:G7" si="1">SUM(B4:B6)</f>
        <v>0</v>
      </c>
      <c r="C7" s="27">
        <f t="shared" si="1"/>
        <v>0</v>
      </c>
      <c r="D7" s="46">
        <f t="shared" si="1"/>
        <v>0</v>
      </c>
      <c r="E7" s="46">
        <f t="shared" si="1"/>
        <v>0</v>
      </c>
      <c r="F7" s="46">
        <f t="shared" si="1"/>
        <v>0</v>
      </c>
      <c r="G7" s="46">
        <f t="shared" si="1"/>
        <v>0</v>
      </c>
    </row>
    <row r="8" spans="1:8" x14ac:dyDescent="0.2">
      <c r="A8" s="23"/>
      <c r="B8" s="23"/>
      <c r="C8" s="23"/>
      <c r="D8" s="47"/>
      <c r="E8" s="47"/>
      <c r="F8" s="47"/>
      <c r="G8" s="47"/>
    </row>
    <row r="9" spans="1:8" ht="13.5" thickBot="1" x14ac:dyDescent="0.25">
      <c r="A9" s="21" t="s">
        <v>19</v>
      </c>
      <c r="B9" s="21"/>
      <c r="C9" s="29"/>
      <c r="D9" s="48"/>
      <c r="E9" s="48"/>
      <c r="F9" s="48"/>
      <c r="G9" s="48"/>
    </row>
    <row r="10" spans="1:8" ht="13.5" thickTop="1" x14ac:dyDescent="0.2">
      <c r="A10" s="30" t="s">
        <v>1</v>
      </c>
      <c r="B10" s="31" t="s">
        <v>2</v>
      </c>
      <c r="C10" s="31" t="s">
        <v>2</v>
      </c>
      <c r="D10" s="49" t="s">
        <v>7</v>
      </c>
      <c r="E10" s="49" t="s">
        <v>7</v>
      </c>
      <c r="F10" s="49" t="s">
        <v>5</v>
      </c>
      <c r="G10" s="50" t="s">
        <v>10</v>
      </c>
    </row>
    <row r="11" spans="1:8" ht="13.5" thickBot="1" x14ac:dyDescent="0.25">
      <c r="A11" s="33" t="s">
        <v>0</v>
      </c>
      <c r="B11" s="34" t="s">
        <v>3</v>
      </c>
      <c r="C11" s="34" t="s">
        <v>4</v>
      </c>
      <c r="D11" s="51" t="s">
        <v>8</v>
      </c>
      <c r="E11" s="51" t="s">
        <v>9</v>
      </c>
      <c r="F11" s="51" t="s">
        <v>6</v>
      </c>
      <c r="G11" s="52" t="s">
        <v>11</v>
      </c>
    </row>
    <row r="12" spans="1:8" ht="13.5" thickTop="1" x14ac:dyDescent="0.2">
      <c r="A12" s="23" t="s">
        <v>12</v>
      </c>
      <c r="B12" s="4"/>
      <c r="C12" s="4"/>
      <c r="D12" s="26"/>
      <c r="E12" s="26"/>
      <c r="F12" s="26">
        <f>SUM(D12-E12)</f>
        <v>0</v>
      </c>
      <c r="G12" s="5">
        <f t="shared" ref="G12:G13" si="2">SUM(F12*0.26)</f>
        <v>0</v>
      </c>
    </row>
    <row r="13" spans="1:8" x14ac:dyDescent="0.2">
      <c r="A13" s="23" t="s">
        <v>13</v>
      </c>
      <c r="B13" s="4"/>
      <c r="C13" s="4"/>
      <c r="D13" s="26"/>
      <c r="E13" s="26"/>
      <c r="F13" s="26">
        <f>SUM(D13-E13)</f>
        <v>0</v>
      </c>
      <c r="G13" s="5">
        <f t="shared" si="2"/>
        <v>0</v>
      </c>
    </row>
    <row r="14" spans="1:8" x14ac:dyDescent="0.2">
      <c r="A14" s="23" t="s">
        <v>14</v>
      </c>
      <c r="B14" s="4"/>
      <c r="C14" s="4"/>
      <c r="D14" s="26"/>
      <c r="E14" s="26"/>
      <c r="F14" s="36">
        <f>SUM(D14-E14)</f>
        <v>0</v>
      </c>
      <c r="G14" s="5">
        <f>SUM(F14*0.325)</f>
        <v>0</v>
      </c>
    </row>
    <row r="15" spans="1:8" x14ac:dyDescent="0.2">
      <c r="A15" s="27" t="s">
        <v>15</v>
      </c>
      <c r="B15" s="27">
        <f t="shared" ref="B15:G15" si="3">SUM(B12:B14)</f>
        <v>0</v>
      </c>
      <c r="C15" s="27">
        <f t="shared" si="3"/>
        <v>0</v>
      </c>
      <c r="D15" s="46">
        <f t="shared" si="3"/>
        <v>0</v>
      </c>
      <c r="E15" s="46">
        <f t="shared" si="3"/>
        <v>0</v>
      </c>
      <c r="F15" s="46">
        <f t="shared" si="3"/>
        <v>0</v>
      </c>
      <c r="G15" s="46">
        <f t="shared" si="3"/>
        <v>0</v>
      </c>
    </row>
    <row r="16" spans="1:8" x14ac:dyDescent="0.2">
      <c r="A16" s="23"/>
      <c r="B16" s="23"/>
      <c r="C16" s="23"/>
      <c r="D16" s="47"/>
      <c r="E16" s="47"/>
      <c r="F16" s="47"/>
      <c r="G16" s="47"/>
    </row>
    <row r="17" spans="1:7" ht="13.5" thickBot="1" x14ac:dyDescent="0.25">
      <c r="A17" s="21" t="s">
        <v>20</v>
      </c>
      <c r="B17" s="21"/>
      <c r="C17" s="29"/>
      <c r="D17" s="48"/>
      <c r="E17" s="48"/>
      <c r="F17" s="48"/>
      <c r="G17" s="48"/>
    </row>
    <row r="18" spans="1:7" ht="13.5" thickTop="1" x14ac:dyDescent="0.2">
      <c r="A18" s="30" t="s">
        <v>1</v>
      </c>
      <c r="B18" s="31" t="s">
        <v>2</v>
      </c>
      <c r="C18" s="31" t="s">
        <v>2</v>
      </c>
      <c r="D18" s="49" t="s">
        <v>7</v>
      </c>
      <c r="E18" s="49" t="s">
        <v>7</v>
      </c>
      <c r="F18" s="49" t="s">
        <v>5</v>
      </c>
      <c r="G18" s="50" t="s">
        <v>10</v>
      </c>
    </row>
    <row r="19" spans="1:7" ht="13.5" thickBot="1" x14ac:dyDescent="0.25">
      <c r="A19" s="33" t="s">
        <v>0</v>
      </c>
      <c r="B19" s="34" t="s">
        <v>3</v>
      </c>
      <c r="C19" s="34" t="s">
        <v>4</v>
      </c>
      <c r="D19" s="51" t="s">
        <v>8</v>
      </c>
      <c r="E19" s="51" t="s">
        <v>9</v>
      </c>
      <c r="F19" s="51" t="s">
        <v>6</v>
      </c>
      <c r="G19" s="52" t="s">
        <v>11</v>
      </c>
    </row>
    <row r="20" spans="1:7" ht="13.5" thickTop="1" x14ac:dyDescent="0.2">
      <c r="A20" s="23" t="s">
        <v>12</v>
      </c>
      <c r="B20" s="4"/>
      <c r="C20" s="4"/>
      <c r="D20" s="5"/>
      <c r="E20" s="5"/>
      <c r="F20" s="5">
        <f>SUM(D20-E20)</f>
        <v>0</v>
      </c>
      <c r="G20" s="5">
        <f t="shared" ref="G20:G21" si="4">SUM(F20*0.26)</f>
        <v>0</v>
      </c>
    </row>
    <row r="21" spans="1:7" x14ac:dyDescent="0.2">
      <c r="A21" s="23" t="s">
        <v>13</v>
      </c>
      <c r="B21" s="4"/>
      <c r="C21" s="4"/>
      <c r="D21" s="5"/>
      <c r="E21" s="5"/>
      <c r="F21" s="5">
        <f>SUM(D21-E21)</f>
        <v>0</v>
      </c>
      <c r="G21" s="5">
        <f t="shared" si="4"/>
        <v>0</v>
      </c>
    </row>
    <row r="22" spans="1:7" x14ac:dyDescent="0.2">
      <c r="A22" s="23" t="s">
        <v>14</v>
      </c>
      <c r="B22" s="4"/>
      <c r="C22" s="4"/>
      <c r="D22" s="5"/>
      <c r="E22" s="5"/>
      <c r="F22" s="5">
        <f>SUM(D22-E22)</f>
        <v>0</v>
      </c>
      <c r="G22" s="5">
        <f>SUM(F22*0.325)</f>
        <v>0</v>
      </c>
    </row>
    <row r="23" spans="1:7" x14ac:dyDescent="0.2">
      <c r="A23" s="27" t="s">
        <v>15</v>
      </c>
      <c r="B23" s="27">
        <f t="shared" ref="B23:G23" si="5">SUM(B20:B22)</f>
        <v>0</v>
      </c>
      <c r="C23" s="27">
        <f t="shared" si="5"/>
        <v>0</v>
      </c>
      <c r="D23" s="46">
        <f t="shared" si="5"/>
        <v>0</v>
      </c>
      <c r="E23" s="46">
        <f t="shared" si="5"/>
        <v>0</v>
      </c>
      <c r="F23" s="46">
        <f t="shared" si="5"/>
        <v>0</v>
      </c>
      <c r="G23" s="46">
        <f t="shared" si="5"/>
        <v>0</v>
      </c>
    </row>
    <row r="24" spans="1:7" x14ac:dyDescent="0.2">
      <c r="A24" s="29"/>
      <c r="B24" s="29"/>
      <c r="C24" s="29"/>
      <c r="D24" s="48"/>
      <c r="E24" s="48"/>
      <c r="F24" s="48"/>
      <c r="G24" s="48"/>
    </row>
    <row r="25" spans="1:7" ht="13.5" thickBot="1" x14ac:dyDescent="0.25">
      <c r="A25" s="21" t="s">
        <v>21</v>
      </c>
      <c r="B25" s="21"/>
      <c r="C25" s="29"/>
      <c r="D25" s="48"/>
      <c r="E25" s="48"/>
      <c r="F25" s="48"/>
      <c r="G25" s="48"/>
    </row>
    <row r="26" spans="1:7" ht="13.5" thickTop="1" x14ac:dyDescent="0.2">
      <c r="A26" s="30" t="s">
        <v>1</v>
      </c>
      <c r="B26" s="31" t="s">
        <v>2</v>
      </c>
      <c r="C26" s="31" t="s">
        <v>2</v>
      </c>
      <c r="D26" s="49" t="s">
        <v>7</v>
      </c>
      <c r="E26" s="49" t="s">
        <v>7</v>
      </c>
      <c r="F26" s="49" t="s">
        <v>5</v>
      </c>
      <c r="G26" s="50" t="s">
        <v>10</v>
      </c>
    </row>
    <row r="27" spans="1:7" ht="13.5" thickBot="1" x14ac:dyDescent="0.25">
      <c r="A27" s="33" t="s">
        <v>0</v>
      </c>
      <c r="B27" s="34" t="s">
        <v>3</v>
      </c>
      <c r="C27" s="34" t="s">
        <v>4</v>
      </c>
      <c r="D27" s="51" t="s">
        <v>8</v>
      </c>
      <c r="E27" s="51" t="s">
        <v>9</v>
      </c>
      <c r="F27" s="51" t="s">
        <v>6</v>
      </c>
      <c r="G27" s="52" t="s">
        <v>11</v>
      </c>
    </row>
    <row r="28" spans="1:7" ht="13.5" thickTop="1" x14ac:dyDescent="0.2">
      <c r="A28" s="23" t="s">
        <v>12</v>
      </c>
      <c r="B28" s="4"/>
      <c r="C28" s="4"/>
      <c r="D28" s="5"/>
      <c r="E28" s="5"/>
      <c r="F28" s="5">
        <f>SUM(D28-E28)</f>
        <v>0</v>
      </c>
      <c r="G28" s="5">
        <f t="shared" ref="G28:G30" si="6">SUM(F28*0.26)</f>
        <v>0</v>
      </c>
    </row>
    <row r="29" spans="1:7" x14ac:dyDescent="0.2">
      <c r="A29" s="23" t="s">
        <v>13</v>
      </c>
      <c r="B29" s="4"/>
      <c r="C29" s="4"/>
      <c r="D29" s="5"/>
      <c r="E29" s="5"/>
      <c r="F29" s="5">
        <f>SUM(D29-E29)</f>
        <v>0</v>
      </c>
      <c r="G29" s="5">
        <f t="shared" si="6"/>
        <v>0</v>
      </c>
    </row>
    <row r="30" spans="1:7" x14ac:dyDescent="0.2">
      <c r="A30" s="23" t="s">
        <v>16</v>
      </c>
      <c r="B30" s="4"/>
      <c r="C30" s="4"/>
      <c r="D30" s="5"/>
      <c r="E30" s="5"/>
      <c r="F30" s="5">
        <f>SUM(D30-E30)</f>
        <v>0</v>
      </c>
      <c r="G30" s="5">
        <f t="shared" si="6"/>
        <v>0</v>
      </c>
    </row>
    <row r="31" spans="1:7" x14ac:dyDescent="0.2">
      <c r="A31" s="23" t="s">
        <v>14</v>
      </c>
      <c r="B31" s="4"/>
      <c r="C31" s="4"/>
      <c r="D31" s="5"/>
      <c r="E31" s="5"/>
      <c r="F31" s="5">
        <f>SUM(D31-E31)</f>
        <v>0</v>
      </c>
      <c r="G31" s="5">
        <f>SUM(F31*0.325)</f>
        <v>0</v>
      </c>
    </row>
    <row r="32" spans="1:7" x14ac:dyDescent="0.2">
      <c r="A32" s="27" t="s">
        <v>15</v>
      </c>
      <c r="B32" s="27">
        <f t="shared" ref="B32:G32" si="7">SUM(B28:B31)</f>
        <v>0</v>
      </c>
      <c r="C32" s="27">
        <f t="shared" si="7"/>
        <v>0</v>
      </c>
      <c r="D32" s="46">
        <f t="shared" si="7"/>
        <v>0</v>
      </c>
      <c r="E32" s="46">
        <f t="shared" si="7"/>
        <v>0</v>
      </c>
      <c r="F32" s="46">
        <f t="shared" si="7"/>
        <v>0</v>
      </c>
      <c r="G32" s="46">
        <f t="shared" si="7"/>
        <v>0</v>
      </c>
    </row>
    <row r="33" spans="1:7" x14ac:dyDescent="0.2">
      <c r="A33" s="29"/>
      <c r="B33" s="29"/>
      <c r="C33" s="29"/>
      <c r="D33" s="48"/>
      <c r="E33" s="48"/>
      <c r="F33" s="48"/>
      <c r="G33" s="48"/>
    </row>
    <row r="34" spans="1:7" ht="13.5" thickBot="1" x14ac:dyDescent="0.25">
      <c r="A34" s="21" t="s">
        <v>22</v>
      </c>
      <c r="B34" s="21"/>
      <c r="C34" s="29"/>
      <c r="D34" s="48"/>
      <c r="E34" s="48"/>
      <c r="F34" s="48"/>
      <c r="G34" s="48"/>
    </row>
    <row r="35" spans="1:7" ht="13.5" thickTop="1" x14ac:dyDescent="0.2">
      <c r="A35" s="30" t="s">
        <v>1</v>
      </c>
      <c r="B35" s="31" t="s">
        <v>2</v>
      </c>
      <c r="C35" s="31" t="s">
        <v>2</v>
      </c>
      <c r="D35" s="49" t="s">
        <v>7</v>
      </c>
      <c r="E35" s="49" t="s">
        <v>7</v>
      </c>
      <c r="F35" s="49" t="s">
        <v>5</v>
      </c>
      <c r="G35" s="50" t="s">
        <v>10</v>
      </c>
    </row>
    <row r="36" spans="1:7" ht="13.5" thickBot="1" x14ac:dyDescent="0.25">
      <c r="A36" s="33" t="s">
        <v>0</v>
      </c>
      <c r="B36" s="34" t="s">
        <v>3</v>
      </c>
      <c r="C36" s="34" t="s">
        <v>4</v>
      </c>
      <c r="D36" s="51" t="s">
        <v>8</v>
      </c>
      <c r="E36" s="51" t="s">
        <v>9</v>
      </c>
      <c r="F36" s="51" t="s">
        <v>6</v>
      </c>
      <c r="G36" s="52" t="s">
        <v>11</v>
      </c>
    </row>
    <row r="37" spans="1:7" ht="13.5" thickTop="1" x14ac:dyDescent="0.2">
      <c r="A37" s="23" t="s">
        <v>12</v>
      </c>
      <c r="B37" s="4"/>
      <c r="C37" s="4"/>
      <c r="D37" s="5"/>
      <c r="E37" s="5"/>
      <c r="F37" s="5">
        <f>SUM(D37-E37)</f>
        <v>0</v>
      </c>
      <c r="G37" s="5">
        <f>SUM(F37*0.26)</f>
        <v>0</v>
      </c>
    </row>
    <row r="38" spans="1:7" x14ac:dyDescent="0.2">
      <c r="A38" s="23" t="s">
        <v>13</v>
      </c>
      <c r="B38" s="4"/>
      <c r="C38" s="4"/>
      <c r="D38" s="5"/>
      <c r="E38" s="5"/>
      <c r="F38" s="5">
        <f>SUM(D38-E38)</f>
        <v>0</v>
      </c>
      <c r="G38" s="5">
        <f>SUM(F38*0.26)</f>
        <v>0</v>
      </c>
    </row>
    <row r="39" spans="1:7" x14ac:dyDescent="0.2">
      <c r="A39" s="23" t="s">
        <v>16</v>
      </c>
      <c r="B39" s="4"/>
      <c r="C39" s="4"/>
      <c r="D39" s="5"/>
      <c r="E39" s="5"/>
      <c r="F39" s="5">
        <f>SUM(D39-E39)</f>
        <v>0</v>
      </c>
      <c r="G39" s="5">
        <f>SUM(F39*0.26)</f>
        <v>0</v>
      </c>
    </row>
    <row r="40" spans="1:7" x14ac:dyDescent="0.2">
      <c r="A40" s="23" t="s">
        <v>14</v>
      </c>
      <c r="B40" s="4"/>
      <c r="C40" s="4"/>
      <c r="D40" s="5"/>
      <c r="E40" s="5"/>
      <c r="F40" s="5">
        <f>SUM(D40-E40)</f>
        <v>0</v>
      </c>
      <c r="G40" s="5">
        <f>SUM(F40*0.325)</f>
        <v>0</v>
      </c>
    </row>
    <row r="41" spans="1:7" x14ac:dyDescent="0.2">
      <c r="A41" s="27" t="s">
        <v>15</v>
      </c>
      <c r="B41" s="27">
        <f t="shared" ref="B41:G41" si="8">SUM(B37:B40)</f>
        <v>0</v>
      </c>
      <c r="C41" s="27">
        <f t="shared" si="8"/>
        <v>0</v>
      </c>
      <c r="D41" s="46">
        <f t="shared" si="8"/>
        <v>0</v>
      </c>
      <c r="E41" s="46">
        <f t="shared" si="8"/>
        <v>0</v>
      </c>
      <c r="F41" s="46">
        <f t="shared" si="8"/>
        <v>0</v>
      </c>
      <c r="G41" s="46">
        <f t="shared" si="8"/>
        <v>0</v>
      </c>
    </row>
    <row r="42" spans="1:7" x14ac:dyDescent="0.2">
      <c r="A42" s="29"/>
      <c r="B42" s="29"/>
      <c r="C42" s="29"/>
      <c r="D42" s="48"/>
      <c r="E42" s="48"/>
      <c r="F42" s="48"/>
      <c r="G42" s="48"/>
    </row>
    <row r="43" spans="1:7" ht="13.5" thickBot="1" x14ac:dyDescent="0.25">
      <c r="A43" s="24" t="s">
        <v>23</v>
      </c>
      <c r="B43" s="21"/>
      <c r="C43" s="29"/>
      <c r="D43" s="48"/>
      <c r="E43" s="48"/>
      <c r="F43" s="48"/>
      <c r="G43" s="48"/>
    </row>
    <row r="44" spans="1:7" ht="13.5" thickTop="1" x14ac:dyDescent="0.2">
      <c r="A44" s="30" t="s">
        <v>1</v>
      </c>
      <c r="B44" s="31" t="s">
        <v>2</v>
      </c>
      <c r="C44" s="31" t="s">
        <v>2</v>
      </c>
      <c r="D44" s="49" t="s">
        <v>7</v>
      </c>
      <c r="E44" s="49" t="s">
        <v>7</v>
      </c>
      <c r="F44" s="49" t="s">
        <v>5</v>
      </c>
      <c r="G44" s="50" t="s">
        <v>10</v>
      </c>
    </row>
    <row r="45" spans="1:7" ht="13.5" thickBot="1" x14ac:dyDescent="0.25">
      <c r="A45" s="33" t="s">
        <v>0</v>
      </c>
      <c r="B45" s="34" t="s">
        <v>3</v>
      </c>
      <c r="C45" s="34" t="s">
        <v>4</v>
      </c>
      <c r="D45" s="51" t="s">
        <v>8</v>
      </c>
      <c r="E45" s="51" t="s">
        <v>9</v>
      </c>
      <c r="F45" s="51" t="s">
        <v>6</v>
      </c>
      <c r="G45" s="52" t="s">
        <v>11</v>
      </c>
    </row>
    <row r="46" spans="1:7" ht="13.5" thickTop="1" x14ac:dyDescent="0.2">
      <c r="A46" s="23" t="s">
        <v>12</v>
      </c>
      <c r="B46" s="4"/>
      <c r="C46" s="4"/>
      <c r="D46" s="5"/>
      <c r="E46" s="5"/>
      <c r="F46" s="5">
        <f>SUM(D46-E46)</f>
        <v>0</v>
      </c>
      <c r="G46" s="5">
        <f>SUM(F46*0.26)</f>
        <v>0</v>
      </c>
    </row>
    <row r="47" spans="1:7" x14ac:dyDescent="0.2">
      <c r="A47" s="23" t="s">
        <v>13</v>
      </c>
      <c r="B47" s="4"/>
      <c r="C47" s="4"/>
      <c r="D47" s="5"/>
      <c r="E47" s="5"/>
      <c r="F47" s="5">
        <f>SUM(D47-E47)</f>
        <v>0</v>
      </c>
      <c r="G47" s="5">
        <f>SUM(F47*0.26)</f>
        <v>0</v>
      </c>
    </row>
    <row r="48" spans="1:7" x14ac:dyDescent="0.2">
      <c r="A48" s="23" t="s">
        <v>14</v>
      </c>
      <c r="B48" s="4"/>
      <c r="C48" s="4"/>
      <c r="D48" s="5"/>
      <c r="E48" s="5"/>
      <c r="F48" s="5">
        <f>SUM(D48-E48)</f>
        <v>0</v>
      </c>
      <c r="G48" s="5">
        <f>SUM(F48*0.325)</f>
        <v>0</v>
      </c>
    </row>
    <row r="49" spans="1:7" x14ac:dyDescent="0.2">
      <c r="A49" s="27" t="s">
        <v>15</v>
      </c>
      <c r="B49" s="27">
        <f t="shared" ref="B49:G49" si="9">SUM(B46:B48)</f>
        <v>0</v>
      </c>
      <c r="C49" s="27">
        <f t="shared" si="9"/>
        <v>0</v>
      </c>
      <c r="D49" s="46">
        <f t="shared" si="9"/>
        <v>0</v>
      </c>
      <c r="E49" s="46">
        <f t="shared" si="9"/>
        <v>0</v>
      </c>
      <c r="F49" s="46">
        <f t="shared" si="9"/>
        <v>0</v>
      </c>
      <c r="G49" s="46">
        <f t="shared" si="9"/>
        <v>0</v>
      </c>
    </row>
    <row r="50" spans="1:7" x14ac:dyDescent="0.2">
      <c r="A50" s="29"/>
      <c r="B50" s="29"/>
      <c r="C50" s="29"/>
      <c r="D50" s="48"/>
      <c r="E50" s="48"/>
      <c r="F50" s="48"/>
      <c r="G50" s="48"/>
    </row>
    <row r="51" spans="1:7" ht="13.5" thickBot="1" x14ac:dyDescent="0.25">
      <c r="A51" s="21" t="s">
        <v>24</v>
      </c>
      <c r="B51" s="21"/>
      <c r="C51" s="29"/>
      <c r="D51" s="48"/>
      <c r="E51" s="48"/>
      <c r="F51" s="48"/>
      <c r="G51" s="48"/>
    </row>
    <row r="52" spans="1:7" ht="13.5" thickTop="1" x14ac:dyDescent="0.2">
      <c r="A52" s="30" t="s">
        <v>1</v>
      </c>
      <c r="B52" s="31" t="s">
        <v>2</v>
      </c>
      <c r="C52" s="31" t="s">
        <v>2</v>
      </c>
      <c r="D52" s="49" t="s">
        <v>7</v>
      </c>
      <c r="E52" s="49" t="s">
        <v>7</v>
      </c>
      <c r="F52" s="49" t="s">
        <v>5</v>
      </c>
      <c r="G52" s="50" t="s">
        <v>10</v>
      </c>
    </row>
    <row r="53" spans="1:7" ht="13.5" thickBot="1" x14ac:dyDescent="0.25">
      <c r="A53" s="33" t="s">
        <v>0</v>
      </c>
      <c r="B53" s="34" t="s">
        <v>3</v>
      </c>
      <c r="C53" s="34" t="s">
        <v>4</v>
      </c>
      <c r="D53" s="51" t="s">
        <v>8</v>
      </c>
      <c r="E53" s="51" t="s">
        <v>9</v>
      </c>
      <c r="F53" s="51" t="s">
        <v>6</v>
      </c>
      <c r="G53" s="52" t="s">
        <v>11</v>
      </c>
    </row>
    <row r="54" spans="1:7" ht="13.5" thickTop="1" x14ac:dyDescent="0.2">
      <c r="A54" s="23" t="s">
        <v>12</v>
      </c>
      <c r="B54" s="4"/>
      <c r="C54" s="4"/>
      <c r="D54" s="5"/>
      <c r="E54" s="5"/>
      <c r="F54" s="5">
        <f>SUM(D54-E54)</f>
        <v>0</v>
      </c>
      <c r="G54" s="5">
        <f>SUM(F54*0.26)</f>
        <v>0</v>
      </c>
    </row>
    <row r="55" spans="1:7" x14ac:dyDescent="0.2">
      <c r="A55" s="23" t="s">
        <v>13</v>
      </c>
      <c r="B55" s="4"/>
      <c r="C55" s="4"/>
      <c r="D55" s="5"/>
      <c r="E55" s="5"/>
      <c r="F55" s="5">
        <f>SUM(D55-E55)</f>
        <v>0</v>
      </c>
      <c r="G55" s="5">
        <f>SUM(F55*0.26)</f>
        <v>0</v>
      </c>
    </row>
    <row r="56" spans="1:7" x14ac:dyDescent="0.2">
      <c r="A56" s="23" t="s">
        <v>16</v>
      </c>
      <c r="B56" s="4"/>
      <c r="C56" s="4"/>
      <c r="D56" s="5"/>
      <c r="E56" s="5"/>
      <c r="F56" s="5">
        <f>SUM(D56-E56)</f>
        <v>0</v>
      </c>
      <c r="G56" s="5">
        <f>SUM(F56*0.26)</f>
        <v>0</v>
      </c>
    </row>
    <row r="57" spans="1:7" x14ac:dyDescent="0.2">
      <c r="A57" s="27" t="s">
        <v>15</v>
      </c>
      <c r="B57" s="27">
        <f>SUM(B54:B56)</f>
        <v>0</v>
      </c>
      <c r="C57" s="27">
        <f t="shared" ref="C57" si="10">SUM(C54:C56)</f>
        <v>0</v>
      </c>
      <c r="D57" s="46">
        <f>SUM(D54:D56)</f>
        <v>0</v>
      </c>
      <c r="E57" s="46">
        <f t="shared" ref="E57:G57" si="11">SUM(E54:E56)</f>
        <v>0</v>
      </c>
      <c r="F57" s="46">
        <f t="shared" si="11"/>
        <v>0</v>
      </c>
      <c r="G57" s="76">
        <f t="shared" si="11"/>
        <v>0</v>
      </c>
    </row>
    <row r="58" spans="1:7" x14ac:dyDescent="0.2">
      <c r="A58" s="29"/>
      <c r="B58" s="29"/>
      <c r="C58" s="29"/>
      <c r="D58" s="48"/>
      <c r="E58" s="48"/>
      <c r="F58" s="48"/>
      <c r="G58" s="48"/>
    </row>
    <row r="59" spans="1:7" ht="13.5" thickBot="1" x14ac:dyDescent="0.25">
      <c r="A59" s="21" t="s">
        <v>25</v>
      </c>
      <c r="B59" s="21"/>
      <c r="C59" s="29"/>
      <c r="D59" s="48"/>
      <c r="E59" s="48"/>
      <c r="F59" s="48"/>
      <c r="G59" s="48"/>
    </row>
    <row r="60" spans="1:7" ht="13.5" thickTop="1" x14ac:dyDescent="0.2">
      <c r="A60" s="30" t="s">
        <v>1</v>
      </c>
      <c r="B60" s="31" t="s">
        <v>2</v>
      </c>
      <c r="C60" s="31" t="s">
        <v>2</v>
      </c>
      <c r="D60" s="49" t="s">
        <v>7</v>
      </c>
      <c r="E60" s="49" t="s">
        <v>7</v>
      </c>
      <c r="F60" s="49" t="s">
        <v>5</v>
      </c>
      <c r="G60" s="50" t="s">
        <v>10</v>
      </c>
    </row>
    <row r="61" spans="1:7" ht="13.5" thickBot="1" x14ac:dyDescent="0.25">
      <c r="A61" s="33" t="s">
        <v>0</v>
      </c>
      <c r="B61" s="34" t="s">
        <v>3</v>
      </c>
      <c r="C61" s="34" t="s">
        <v>4</v>
      </c>
      <c r="D61" s="51" t="s">
        <v>8</v>
      </c>
      <c r="E61" s="51" t="s">
        <v>9</v>
      </c>
      <c r="F61" s="51" t="s">
        <v>6</v>
      </c>
      <c r="G61" s="52" t="s">
        <v>11</v>
      </c>
    </row>
    <row r="62" spans="1:7" ht="13.5" thickTop="1" x14ac:dyDescent="0.2">
      <c r="A62" s="23" t="s">
        <v>12</v>
      </c>
      <c r="B62" s="4"/>
      <c r="C62" s="4"/>
      <c r="D62" s="5"/>
      <c r="E62" s="5"/>
      <c r="F62" s="5">
        <f>SUM(D62-E62)</f>
        <v>0</v>
      </c>
      <c r="G62" s="5">
        <f>SUM(F62*0.26)</f>
        <v>0</v>
      </c>
    </row>
    <row r="63" spans="1:7" x14ac:dyDescent="0.2">
      <c r="A63" s="23" t="s">
        <v>14</v>
      </c>
      <c r="B63" s="4"/>
      <c r="C63" s="4"/>
      <c r="D63" s="5"/>
      <c r="E63" s="5"/>
      <c r="F63" s="5">
        <f>SUM(D63-E63)</f>
        <v>0</v>
      </c>
      <c r="G63" s="5">
        <f>SUM(F63*0.325)</f>
        <v>0</v>
      </c>
    </row>
    <row r="64" spans="1:7" x14ac:dyDescent="0.2">
      <c r="A64" s="27" t="s">
        <v>15</v>
      </c>
      <c r="B64" s="27">
        <f>SUM(B62:B63)</f>
        <v>0</v>
      </c>
      <c r="C64" s="27">
        <f>SUM(C62:C63)</f>
        <v>0</v>
      </c>
      <c r="D64" s="46">
        <f t="shared" ref="D64:G64" si="12">SUM(D62:D63)</f>
        <v>0</v>
      </c>
      <c r="E64" s="46">
        <f t="shared" si="12"/>
        <v>0</v>
      </c>
      <c r="F64" s="46">
        <f t="shared" si="12"/>
        <v>0</v>
      </c>
      <c r="G64" s="46">
        <f t="shared" si="12"/>
        <v>0</v>
      </c>
    </row>
    <row r="65" spans="1:7" x14ac:dyDescent="0.2">
      <c r="A65" s="29"/>
      <c r="B65" s="29"/>
      <c r="C65" s="29"/>
      <c r="D65" s="48"/>
      <c r="E65" s="48"/>
      <c r="F65" s="48"/>
      <c r="G65" s="48"/>
    </row>
    <row r="66" spans="1:7" ht="13.5" thickBot="1" x14ac:dyDescent="0.25">
      <c r="A66" s="21" t="s">
        <v>26</v>
      </c>
      <c r="B66" s="21"/>
      <c r="C66" s="29"/>
      <c r="D66" s="48"/>
      <c r="E66" s="48"/>
      <c r="F66" s="48"/>
      <c r="G66" s="48"/>
    </row>
    <row r="67" spans="1:7" ht="13.5" thickTop="1" x14ac:dyDescent="0.2">
      <c r="A67" s="30" t="s">
        <v>1</v>
      </c>
      <c r="B67" s="31" t="s">
        <v>2</v>
      </c>
      <c r="C67" s="31" t="s">
        <v>2</v>
      </c>
      <c r="D67" s="49" t="s">
        <v>7</v>
      </c>
      <c r="E67" s="49" t="s">
        <v>7</v>
      </c>
      <c r="F67" s="49" t="s">
        <v>5</v>
      </c>
      <c r="G67" s="50" t="s">
        <v>10</v>
      </c>
    </row>
    <row r="68" spans="1:7" ht="13.5" thickBot="1" x14ac:dyDescent="0.25">
      <c r="A68" s="33" t="s">
        <v>0</v>
      </c>
      <c r="B68" s="34" t="s">
        <v>3</v>
      </c>
      <c r="C68" s="34" t="s">
        <v>4</v>
      </c>
      <c r="D68" s="51" t="s">
        <v>8</v>
      </c>
      <c r="E68" s="51" t="s">
        <v>9</v>
      </c>
      <c r="F68" s="51" t="s">
        <v>6</v>
      </c>
      <c r="G68" s="52" t="s">
        <v>11</v>
      </c>
    </row>
    <row r="69" spans="1:7" ht="13.5" thickTop="1" x14ac:dyDescent="0.2">
      <c r="A69" s="23" t="s">
        <v>12</v>
      </c>
      <c r="B69" s="4"/>
      <c r="C69" s="4"/>
      <c r="D69" s="5"/>
      <c r="E69" s="5"/>
      <c r="F69" s="5">
        <f>SUM(D69-E69)</f>
        <v>0</v>
      </c>
      <c r="G69" s="5">
        <f>SUM(F69*0.26)</f>
        <v>0</v>
      </c>
    </row>
    <row r="70" spans="1:7" x14ac:dyDescent="0.2">
      <c r="A70" s="23" t="s">
        <v>13</v>
      </c>
      <c r="B70" s="4"/>
      <c r="C70" s="4"/>
      <c r="D70" s="5"/>
      <c r="E70" s="5"/>
      <c r="F70" s="5">
        <f>SUM(D70-E70)</f>
        <v>0</v>
      </c>
      <c r="G70" s="5">
        <f>SUM(F70*0.26)</f>
        <v>0</v>
      </c>
    </row>
    <row r="71" spans="1:7" x14ac:dyDescent="0.2">
      <c r="A71" s="23" t="s">
        <v>14</v>
      </c>
      <c r="B71" s="4"/>
      <c r="C71" s="4"/>
      <c r="D71" s="5"/>
      <c r="E71" s="5"/>
      <c r="F71" s="5">
        <f>SUM(D71-E71)</f>
        <v>0</v>
      </c>
      <c r="G71" s="5">
        <f>SUM(F71*0.325)</f>
        <v>0</v>
      </c>
    </row>
    <row r="72" spans="1:7" x14ac:dyDescent="0.2">
      <c r="A72" s="27" t="s">
        <v>15</v>
      </c>
      <c r="B72" s="27">
        <f t="shared" ref="B72:G72" si="13">SUM(B69:B71)</f>
        <v>0</v>
      </c>
      <c r="C72" s="27">
        <f t="shared" si="13"/>
        <v>0</v>
      </c>
      <c r="D72" s="46">
        <f t="shared" si="13"/>
        <v>0</v>
      </c>
      <c r="E72" s="46">
        <f t="shared" si="13"/>
        <v>0</v>
      </c>
      <c r="F72" s="46">
        <f t="shared" si="13"/>
        <v>0</v>
      </c>
      <c r="G72" s="46">
        <f t="shared" si="13"/>
        <v>0</v>
      </c>
    </row>
    <row r="73" spans="1:7" x14ac:dyDescent="0.2">
      <c r="A73" s="29"/>
      <c r="B73" s="29"/>
      <c r="C73" s="29"/>
      <c r="D73" s="48"/>
      <c r="E73" s="48"/>
      <c r="F73" s="48"/>
      <c r="G73" s="48"/>
    </row>
    <row r="74" spans="1:7" ht="13.5" thickBot="1" x14ac:dyDescent="0.25">
      <c r="A74" s="21" t="s">
        <v>27</v>
      </c>
      <c r="B74" s="21"/>
      <c r="C74" s="29"/>
      <c r="D74" s="48"/>
      <c r="E74" s="48"/>
      <c r="F74" s="48"/>
      <c r="G74" s="48"/>
    </row>
    <row r="75" spans="1:7" ht="13.5" thickTop="1" x14ac:dyDescent="0.2">
      <c r="A75" s="30" t="s">
        <v>1</v>
      </c>
      <c r="B75" s="31" t="s">
        <v>2</v>
      </c>
      <c r="C75" s="31" t="s">
        <v>2</v>
      </c>
      <c r="D75" s="49" t="s">
        <v>7</v>
      </c>
      <c r="E75" s="49" t="s">
        <v>7</v>
      </c>
      <c r="F75" s="49" t="s">
        <v>5</v>
      </c>
      <c r="G75" s="50" t="s">
        <v>10</v>
      </c>
    </row>
    <row r="76" spans="1:7" ht="13.5" thickBot="1" x14ac:dyDescent="0.25">
      <c r="A76" s="33" t="s">
        <v>0</v>
      </c>
      <c r="B76" s="34" t="s">
        <v>3</v>
      </c>
      <c r="C76" s="34" t="s">
        <v>4</v>
      </c>
      <c r="D76" s="51" t="s">
        <v>8</v>
      </c>
      <c r="E76" s="51" t="s">
        <v>9</v>
      </c>
      <c r="F76" s="51" t="s">
        <v>6</v>
      </c>
      <c r="G76" s="52" t="s">
        <v>11</v>
      </c>
    </row>
    <row r="77" spans="1:7" ht="13.5" thickTop="1" x14ac:dyDescent="0.2">
      <c r="A77" s="23" t="s">
        <v>12</v>
      </c>
      <c r="B77" s="4"/>
      <c r="C77" s="4"/>
      <c r="D77" s="5"/>
      <c r="E77" s="5"/>
      <c r="F77" s="5">
        <f>SUM(D77-E77)</f>
        <v>0</v>
      </c>
      <c r="G77" s="5">
        <f>SUM(F77*0.26)</f>
        <v>0</v>
      </c>
    </row>
    <row r="78" spans="1:7" x14ac:dyDescent="0.2">
      <c r="A78" s="23" t="s">
        <v>13</v>
      </c>
      <c r="B78" s="4"/>
      <c r="C78" s="4"/>
      <c r="D78" s="5"/>
      <c r="E78" s="5"/>
      <c r="F78" s="5">
        <f>SUM(D78-E78)</f>
        <v>0</v>
      </c>
      <c r="G78" s="5">
        <f>SUM(F78*0.26)</f>
        <v>0</v>
      </c>
    </row>
    <row r="79" spans="1:7" x14ac:dyDescent="0.2">
      <c r="A79" s="23" t="s">
        <v>14</v>
      </c>
      <c r="B79" s="4"/>
      <c r="C79" s="4"/>
      <c r="D79" s="5"/>
      <c r="E79" s="5"/>
      <c r="F79" s="5">
        <f>SUM(D79-E79)</f>
        <v>0</v>
      </c>
      <c r="G79" s="5">
        <f>SUM(F79*0.325)</f>
        <v>0</v>
      </c>
    </row>
    <row r="80" spans="1:7" x14ac:dyDescent="0.2">
      <c r="A80" s="27" t="s">
        <v>15</v>
      </c>
      <c r="B80" s="27">
        <f t="shared" ref="B80:G80" si="14">SUM(B77:B79)</f>
        <v>0</v>
      </c>
      <c r="C80" s="27">
        <f t="shared" si="14"/>
        <v>0</v>
      </c>
      <c r="D80" s="46">
        <f t="shared" si="14"/>
        <v>0</v>
      </c>
      <c r="E80" s="46">
        <f t="shared" si="14"/>
        <v>0</v>
      </c>
      <c r="F80" s="46">
        <f t="shared" si="14"/>
        <v>0</v>
      </c>
      <c r="G80" s="46">
        <f t="shared" si="14"/>
        <v>0</v>
      </c>
    </row>
    <row r="81" spans="1:7" x14ac:dyDescent="0.2">
      <c r="A81" s="29"/>
      <c r="B81" s="29"/>
      <c r="C81" s="29"/>
      <c r="D81" s="48"/>
      <c r="E81" s="48"/>
      <c r="F81" s="48"/>
      <c r="G81" s="48"/>
    </row>
    <row r="82" spans="1:7" ht="13.5" thickBot="1" x14ac:dyDescent="0.25">
      <c r="A82" s="21" t="s">
        <v>28</v>
      </c>
      <c r="B82" s="21"/>
      <c r="C82" s="29"/>
      <c r="D82" s="48"/>
      <c r="E82" s="48"/>
      <c r="F82" s="48"/>
      <c r="G82" s="48"/>
    </row>
    <row r="83" spans="1:7" ht="13.5" thickTop="1" x14ac:dyDescent="0.2">
      <c r="A83" s="30" t="s">
        <v>1</v>
      </c>
      <c r="B83" s="31" t="s">
        <v>2</v>
      </c>
      <c r="C83" s="31" t="s">
        <v>2</v>
      </c>
      <c r="D83" s="49" t="s">
        <v>7</v>
      </c>
      <c r="E83" s="49" t="s">
        <v>7</v>
      </c>
      <c r="F83" s="49" t="s">
        <v>5</v>
      </c>
      <c r="G83" s="50" t="s">
        <v>10</v>
      </c>
    </row>
    <row r="84" spans="1:7" ht="13.5" thickBot="1" x14ac:dyDescent="0.25">
      <c r="A84" s="33" t="s">
        <v>0</v>
      </c>
      <c r="B84" s="34" t="s">
        <v>3</v>
      </c>
      <c r="C84" s="34" t="s">
        <v>4</v>
      </c>
      <c r="D84" s="51" t="s">
        <v>8</v>
      </c>
      <c r="E84" s="51" t="s">
        <v>9</v>
      </c>
      <c r="F84" s="51" t="s">
        <v>6</v>
      </c>
      <c r="G84" s="52" t="s">
        <v>11</v>
      </c>
    </row>
    <row r="85" spans="1:7" ht="13.5" thickTop="1" x14ac:dyDescent="0.2">
      <c r="A85" s="23" t="s">
        <v>12</v>
      </c>
      <c r="B85" s="2"/>
      <c r="C85" s="2"/>
      <c r="D85" s="1"/>
      <c r="E85" s="1"/>
      <c r="F85" s="1"/>
      <c r="G85" s="1">
        <f>SUM(F85*0.26)</f>
        <v>0</v>
      </c>
    </row>
    <row r="86" spans="1:7" x14ac:dyDescent="0.2">
      <c r="A86" s="23" t="s">
        <v>13</v>
      </c>
      <c r="B86" s="2"/>
      <c r="C86" s="2"/>
      <c r="D86" s="1"/>
      <c r="E86" s="1"/>
      <c r="F86" s="1"/>
      <c r="G86" s="1">
        <f>SUM(F86*0.26)</f>
        <v>0</v>
      </c>
    </row>
    <row r="87" spans="1:7" x14ac:dyDescent="0.2">
      <c r="A87" s="23" t="s">
        <v>16</v>
      </c>
      <c r="B87" s="60"/>
      <c r="C87" s="60"/>
      <c r="D87" s="5"/>
      <c r="E87" s="5"/>
      <c r="F87" s="5"/>
      <c r="G87" s="5"/>
    </row>
    <row r="88" spans="1:7" x14ac:dyDescent="0.2">
      <c r="A88" s="23" t="s">
        <v>17</v>
      </c>
      <c r="B88" s="2"/>
      <c r="C88" s="2"/>
      <c r="D88" s="1"/>
      <c r="E88" s="1"/>
      <c r="F88" s="1"/>
      <c r="G88" s="1">
        <f>SUM(F88*0.18)</f>
        <v>0</v>
      </c>
    </row>
    <row r="89" spans="1:7" x14ac:dyDescent="0.2">
      <c r="A89" s="23" t="s">
        <v>14</v>
      </c>
      <c r="B89" s="4"/>
      <c r="C89" s="4"/>
      <c r="D89" s="5"/>
      <c r="E89" s="5"/>
      <c r="F89" s="5"/>
      <c r="G89" s="1">
        <f>SUM(F89*0.325)</f>
        <v>0</v>
      </c>
    </row>
    <row r="90" spans="1:7" x14ac:dyDescent="0.2">
      <c r="A90" s="27" t="s">
        <v>15</v>
      </c>
      <c r="B90" s="27">
        <f t="shared" ref="B90:G90" si="15">SUM(B85:B89)</f>
        <v>0</v>
      </c>
      <c r="C90" s="27">
        <f t="shared" si="15"/>
        <v>0</v>
      </c>
      <c r="D90" s="77">
        <f t="shared" si="15"/>
        <v>0</v>
      </c>
      <c r="E90" s="77">
        <f t="shared" si="15"/>
        <v>0</v>
      </c>
      <c r="F90" s="77">
        <f t="shared" si="15"/>
        <v>0</v>
      </c>
      <c r="G90" s="77">
        <f t="shared" si="15"/>
        <v>0</v>
      </c>
    </row>
    <row r="91" spans="1:7" x14ac:dyDescent="0.2">
      <c r="A91" s="29"/>
      <c r="B91" s="29"/>
      <c r="C91" s="29"/>
      <c r="D91" s="48"/>
      <c r="E91" s="48"/>
      <c r="F91" s="48"/>
      <c r="G91" s="48"/>
    </row>
    <row r="92" spans="1:7" ht="13.5" thickBot="1" x14ac:dyDescent="0.25">
      <c r="A92" s="21" t="s">
        <v>29</v>
      </c>
      <c r="B92" s="21"/>
      <c r="C92" s="29"/>
      <c r="D92" s="48"/>
      <c r="E92" s="48"/>
      <c r="F92" s="48"/>
      <c r="G92" s="48"/>
    </row>
    <row r="93" spans="1:7" ht="13.5" thickTop="1" x14ac:dyDescent="0.2">
      <c r="A93" s="30" t="s">
        <v>1</v>
      </c>
      <c r="B93" s="31" t="s">
        <v>2</v>
      </c>
      <c r="C93" s="31" t="s">
        <v>2</v>
      </c>
      <c r="D93" s="49" t="s">
        <v>7</v>
      </c>
      <c r="E93" s="49" t="s">
        <v>7</v>
      </c>
      <c r="F93" s="49" t="s">
        <v>5</v>
      </c>
      <c r="G93" s="50" t="s">
        <v>10</v>
      </c>
    </row>
    <row r="94" spans="1:7" ht="13.5" thickBot="1" x14ac:dyDescent="0.25">
      <c r="A94" s="33" t="s">
        <v>0</v>
      </c>
      <c r="B94" s="34" t="s">
        <v>3</v>
      </c>
      <c r="C94" s="34" t="s">
        <v>4</v>
      </c>
      <c r="D94" s="51" t="s">
        <v>8</v>
      </c>
      <c r="E94" s="51" t="s">
        <v>9</v>
      </c>
      <c r="F94" s="51" t="s">
        <v>6</v>
      </c>
      <c r="G94" s="52" t="s">
        <v>11</v>
      </c>
    </row>
    <row r="95" spans="1:7" ht="13.5" thickTop="1" x14ac:dyDescent="0.2">
      <c r="A95" s="23" t="s">
        <v>12</v>
      </c>
      <c r="B95" s="4"/>
      <c r="C95" s="4"/>
      <c r="D95" s="5"/>
      <c r="E95" s="5"/>
      <c r="F95" s="5">
        <f>SUM(D95-E95)</f>
        <v>0</v>
      </c>
      <c r="G95" s="5">
        <f>SUM(F95*0.26)</f>
        <v>0</v>
      </c>
    </row>
    <row r="96" spans="1:7" x14ac:dyDescent="0.2">
      <c r="A96" s="23" t="s">
        <v>13</v>
      </c>
      <c r="B96" s="4"/>
      <c r="C96" s="4"/>
      <c r="D96" s="5"/>
      <c r="E96" s="5"/>
      <c r="F96" s="5">
        <f>SUM(D96-E96)</f>
        <v>0</v>
      </c>
      <c r="G96" s="5">
        <f>SUM(F96*0.26)</f>
        <v>0</v>
      </c>
    </row>
    <row r="97" spans="1:7" x14ac:dyDescent="0.2">
      <c r="A97" s="23" t="s">
        <v>14</v>
      </c>
      <c r="B97" s="4"/>
      <c r="C97" s="4"/>
      <c r="D97" s="5"/>
      <c r="E97" s="5"/>
      <c r="F97" s="5">
        <f>SUM(D97-E97)</f>
        <v>0</v>
      </c>
      <c r="G97" s="5">
        <f>SUM(F97*0.325)</f>
        <v>0</v>
      </c>
    </row>
    <row r="98" spans="1:7" x14ac:dyDescent="0.2">
      <c r="A98" s="27" t="s">
        <v>15</v>
      </c>
      <c r="B98" s="27">
        <f t="shared" ref="B98:G98" si="16">SUM(B95:B97)</f>
        <v>0</v>
      </c>
      <c r="C98" s="27">
        <f t="shared" si="16"/>
        <v>0</v>
      </c>
      <c r="D98" s="46">
        <f t="shared" si="16"/>
        <v>0</v>
      </c>
      <c r="E98" s="46">
        <f t="shared" si="16"/>
        <v>0</v>
      </c>
      <c r="F98" s="46">
        <f t="shared" si="16"/>
        <v>0</v>
      </c>
      <c r="G98" s="46">
        <f t="shared" si="16"/>
        <v>0</v>
      </c>
    </row>
    <row r="99" spans="1:7" x14ac:dyDescent="0.2">
      <c r="A99" s="29"/>
      <c r="B99" s="29"/>
      <c r="C99" s="29"/>
      <c r="D99" s="48"/>
      <c r="E99" s="48"/>
      <c r="F99" s="48"/>
      <c r="G99" s="48"/>
    </row>
    <row r="100" spans="1:7" ht="13.5" thickBot="1" x14ac:dyDescent="0.25">
      <c r="A100" s="21" t="s">
        <v>30</v>
      </c>
      <c r="B100" s="21"/>
      <c r="C100" s="29"/>
      <c r="D100" s="48"/>
      <c r="E100" s="48"/>
      <c r="F100" s="48"/>
      <c r="G100" s="48"/>
    </row>
    <row r="101" spans="1:7" ht="13.5" thickTop="1" x14ac:dyDescent="0.2">
      <c r="A101" s="30" t="s">
        <v>1</v>
      </c>
      <c r="B101" s="31" t="s">
        <v>2</v>
      </c>
      <c r="C101" s="31" t="s">
        <v>2</v>
      </c>
      <c r="D101" s="49" t="s">
        <v>7</v>
      </c>
      <c r="E101" s="49" t="s">
        <v>7</v>
      </c>
      <c r="F101" s="49" t="s">
        <v>5</v>
      </c>
      <c r="G101" s="50" t="s">
        <v>10</v>
      </c>
    </row>
    <row r="102" spans="1:7" ht="13.5" thickBot="1" x14ac:dyDescent="0.25">
      <c r="A102" s="33" t="s">
        <v>0</v>
      </c>
      <c r="B102" s="34" t="s">
        <v>3</v>
      </c>
      <c r="C102" s="34" t="s">
        <v>4</v>
      </c>
      <c r="D102" s="51" t="s">
        <v>8</v>
      </c>
      <c r="E102" s="51" t="s">
        <v>9</v>
      </c>
      <c r="F102" s="51" t="s">
        <v>6</v>
      </c>
      <c r="G102" s="52" t="s">
        <v>11</v>
      </c>
    </row>
    <row r="103" spans="1:7" ht="13.5" thickTop="1" x14ac:dyDescent="0.2">
      <c r="A103" s="23" t="s">
        <v>12</v>
      </c>
      <c r="B103" s="4"/>
      <c r="C103" s="4"/>
      <c r="D103" s="5"/>
      <c r="E103" s="5"/>
      <c r="F103" s="5">
        <f>SUM(D103-E103)</f>
        <v>0</v>
      </c>
      <c r="G103" s="5">
        <f>SUM(F103*0.26)</f>
        <v>0</v>
      </c>
    </row>
    <row r="104" spans="1:7" x14ac:dyDescent="0.2">
      <c r="A104" s="23" t="s">
        <v>13</v>
      </c>
      <c r="B104" s="4"/>
      <c r="C104" s="4"/>
      <c r="D104" s="5"/>
      <c r="E104" s="5"/>
      <c r="F104" s="5">
        <f>SUM(D104-E104)</f>
        <v>0</v>
      </c>
      <c r="G104" s="5">
        <f>SUM(F104*0.26)</f>
        <v>0</v>
      </c>
    </row>
    <row r="105" spans="1:7" x14ac:dyDescent="0.2">
      <c r="A105" s="23" t="s">
        <v>16</v>
      </c>
      <c r="B105" s="4"/>
      <c r="C105" s="4"/>
      <c r="D105" s="5"/>
      <c r="E105" s="5"/>
      <c r="F105" s="5">
        <f>SUM(D105-E105)</f>
        <v>0</v>
      </c>
      <c r="G105" s="5">
        <f>SUM(F105*0.26)</f>
        <v>0</v>
      </c>
    </row>
    <row r="106" spans="1:7" x14ac:dyDescent="0.2">
      <c r="A106" s="23" t="s">
        <v>17</v>
      </c>
      <c r="B106" s="4"/>
      <c r="C106" s="4"/>
      <c r="D106" s="5"/>
      <c r="E106" s="5"/>
      <c r="F106" s="5">
        <f>SUM(D106-E106)</f>
        <v>0</v>
      </c>
      <c r="G106" s="5">
        <f>SUM(F106*0.18)</f>
        <v>0</v>
      </c>
    </row>
    <row r="107" spans="1:7" x14ac:dyDescent="0.2">
      <c r="A107" s="23" t="s">
        <v>14</v>
      </c>
      <c r="B107" s="4"/>
      <c r="C107" s="4"/>
      <c r="D107" s="5"/>
      <c r="E107" s="5"/>
      <c r="F107" s="5">
        <f>SUM(D107-E107)</f>
        <v>0</v>
      </c>
      <c r="G107" s="5">
        <f>SUM(F107*0.325)</f>
        <v>0</v>
      </c>
    </row>
    <row r="108" spans="1:7" x14ac:dyDescent="0.2">
      <c r="A108" s="27" t="s">
        <v>15</v>
      </c>
      <c r="B108" s="27">
        <f t="shared" ref="B108:G108" si="17">SUM(B103:B107)</f>
        <v>0</v>
      </c>
      <c r="C108" s="27">
        <f t="shared" si="17"/>
        <v>0</v>
      </c>
      <c r="D108" s="46">
        <f t="shared" si="17"/>
        <v>0</v>
      </c>
      <c r="E108" s="46">
        <f t="shared" si="17"/>
        <v>0</v>
      </c>
      <c r="F108" s="46">
        <f t="shared" si="17"/>
        <v>0</v>
      </c>
      <c r="G108" s="46">
        <f t="shared" si="17"/>
        <v>0</v>
      </c>
    </row>
    <row r="109" spans="1:7" x14ac:dyDescent="0.2">
      <c r="A109" s="29"/>
      <c r="B109" s="29"/>
      <c r="C109" s="29"/>
      <c r="D109" s="48"/>
      <c r="E109" s="48"/>
      <c r="F109" s="48"/>
      <c r="G109" s="48"/>
    </row>
    <row r="110" spans="1:7" ht="13.5" thickBot="1" x14ac:dyDescent="0.25">
      <c r="A110" s="21" t="s">
        <v>31</v>
      </c>
      <c r="B110" s="21"/>
      <c r="C110" s="29"/>
      <c r="D110" s="48"/>
      <c r="E110" s="48"/>
      <c r="F110" s="48"/>
      <c r="G110" s="48"/>
    </row>
    <row r="111" spans="1:7" ht="13.5" thickTop="1" x14ac:dyDescent="0.2">
      <c r="A111" s="30" t="s">
        <v>1</v>
      </c>
      <c r="B111" s="31" t="s">
        <v>2</v>
      </c>
      <c r="C111" s="31" t="s">
        <v>2</v>
      </c>
      <c r="D111" s="49" t="s">
        <v>7</v>
      </c>
      <c r="E111" s="49" t="s">
        <v>7</v>
      </c>
      <c r="F111" s="49" t="s">
        <v>5</v>
      </c>
      <c r="G111" s="50" t="s">
        <v>10</v>
      </c>
    </row>
    <row r="112" spans="1:7" ht="13.5" thickBot="1" x14ac:dyDescent="0.25">
      <c r="A112" s="33" t="s">
        <v>0</v>
      </c>
      <c r="B112" s="34" t="s">
        <v>3</v>
      </c>
      <c r="C112" s="34" t="s">
        <v>4</v>
      </c>
      <c r="D112" s="51" t="s">
        <v>8</v>
      </c>
      <c r="E112" s="51" t="s">
        <v>9</v>
      </c>
      <c r="F112" s="51" t="s">
        <v>6</v>
      </c>
      <c r="G112" s="52" t="s">
        <v>11</v>
      </c>
    </row>
    <row r="113" spans="1:7" ht="13.5" thickTop="1" x14ac:dyDescent="0.2">
      <c r="A113" s="23" t="s">
        <v>12</v>
      </c>
      <c r="B113" s="4"/>
      <c r="C113" s="4"/>
      <c r="D113" s="5"/>
      <c r="E113" s="5"/>
      <c r="F113" s="5">
        <f>SUM(D113-E113)</f>
        <v>0</v>
      </c>
      <c r="G113" s="5">
        <f>SUM(F113*0.26)</f>
        <v>0</v>
      </c>
    </row>
    <row r="114" spans="1:7" x14ac:dyDescent="0.2">
      <c r="A114" s="23" t="s">
        <v>14</v>
      </c>
      <c r="B114" s="4"/>
      <c r="C114" s="4"/>
      <c r="D114" s="5"/>
      <c r="E114" s="5"/>
      <c r="F114" s="5">
        <f>SUM(D114-E114)</f>
        <v>0</v>
      </c>
      <c r="G114" s="5">
        <f>SUM(F114*0.325)</f>
        <v>0</v>
      </c>
    </row>
    <row r="115" spans="1:7" x14ac:dyDescent="0.2">
      <c r="A115" s="27" t="s">
        <v>15</v>
      </c>
      <c r="B115" s="27">
        <f t="shared" ref="B115:G115" si="18">SUM(B113:B114)</f>
        <v>0</v>
      </c>
      <c r="C115" s="27">
        <f t="shared" si="18"/>
        <v>0</v>
      </c>
      <c r="D115" s="46">
        <f t="shared" si="18"/>
        <v>0</v>
      </c>
      <c r="E115" s="46">
        <f t="shared" si="18"/>
        <v>0</v>
      </c>
      <c r="F115" s="46">
        <f t="shared" si="18"/>
        <v>0</v>
      </c>
      <c r="G115" s="46">
        <f t="shared" si="18"/>
        <v>0</v>
      </c>
    </row>
    <row r="116" spans="1:7" x14ac:dyDescent="0.2">
      <c r="A116" s="23"/>
      <c r="B116" s="23"/>
      <c r="C116" s="23"/>
      <c r="D116" s="48"/>
      <c r="E116" s="48"/>
      <c r="F116" s="48"/>
      <c r="G116" s="48"/>
    </row>
    <row r="117" spans="1:7" x14ac:dyDescent="0.2">
      <c r="A117" s="23"/>
      <c r="B117" s="23"/>
      <c r="C117" s="23"/>
      <c r="D117" s="48"/>
      <c r="E117" s="48"/>
      <c r="F117" s="48"/>
      <c r="G117" s="48"/>
    </row>
    <row r="118" spans="1:7" ht="13.5" thickBot="1" x14ac:dyDescent="0.25">
      <c r="A118" s="21" t="s">
        <v>32</v>
      </c>
      <c r="B118" s="21"/>
      <c r="C118" s="29"/>
      <c r="D118" s="48"/>
      <c r="E118" s="48"/>
      <c r="F118" s="48"/>
      <c r="G118" s="48"/>
    </row>
    <row r="119" spans="1:7" ht="13.5" thickTop="1" x14ac:dyDescent="0.2">
      <c r="A119" s="30" t="s">
        <v>1</v>
      </c>
      <c r="B119" s="31" t="s">
        <v>2</v>
      </c>
      <c r="C119" s="31" t="s">
        <v>2</v>
      </c>
      <c r="D119" s="49" t="s">
        <v>7</v>
      </c>
      <c r="E119" s="49" t="s">
        <v>7</v>
      </c>
      <c r="F119" s="49" t="s">
        <v>5</v>
      </c>
      <c r="G119" s="50" t="s">
        <v>10</v>
      </c>
    </row>
    <row r="120" spans="1:7" ht="13.5" thickBot="1" x14ac:dyDescent="0.25">
      <c r="A120" s="33" t="s">
        <v>0</v>
      </c>
      <c r="B120" s="34" t="s">
        <v>3</v>
      </c>
      <c r="C120" s="34" t="s">
        <v>4</v>
      </c>
      <c r="D120" s="51" t="s">
        <v>8</v>
      </c>
      <c r="E120" s="51" t="s">
        <v>9</v>
      </c>
      <c r="F120" s="51" t="s">
        <v>6</v>
      </c>
      <c r="G120" s="52" t="s">
        <v>11</v>
      </c>
    </row>
    <row r="121" spans="1:7" ht="13.5" thickTop="1" x14ac:dyDescent="0.2">
      <c r="A121" s="23" t="s">
        <v>12</v>
      </c>
      <c r="B121" s="4"/>
      <c r="C121" s="4"/>
      <c r="D121" s="5"/>
      <c r="E121" s="5"/>
      <c r="F121" s="5"/>
      <c r="G121" s="5">
        <f>SUM(F121*0.26)</f>
        <v>0</v>
      </c>
    </row>
    <row r="122" spans="1:7" x14ac:dyDescent="0.2">
      <c r="A122" s="23" t="s">
        <v>13</v>
      </c>
      <c r="B122" s="4"/>
      <c r="C122" s="4"/>
      <c r="D122" s="5"/>
      <c r="E122" s="5"/>
      <c r="F122" s="5"/>
      <c r="G122" s="5">
        <f>SUM(F122*0.26)</f>
        <v>0</v>
      </c>
    </row>
    <row r="123" spans="1:7" x14ac:dyDescent="0.2">
      <c r="A123" s="23" t="s">
        <v>14</v>
      </c>
      <c r="B123" s="4"/>
      <c r="C123" s="4"/>
      <c r="D123" s="5"/>
      <c r="E123" s="5"/>
      <c r="F123" s="5"/>
      <c r="G123" s="5">
        <f>SUM(F123*0.325)</f>
        <v>0</v>
      </c>
    </row>
    <row r="124" spans="1:7" x14ac:dyDescent="0.2">
      <c r="A124" s="27" t="s">
        <v>15</v>
      </c>
      <c r="B124" s="27">
        <f t="shared" ref="B124:G124" si="19">SUM(B121:B123)</f>
        <v>0</v>
      </c>
      <c r="C124" s="27">
        <f t="shared" si="19"/>
        <v>0</v>
      </c>
      <c r="D124" s="46">
        <f t="shared" si="19"/>
        <v>0</v>
      </c>
      <c r="E124" s="46">
        <f t="shared" si="19"/>
        <v>0</v>
      </c>
      <c r="F124" s="46">
        <f t="shared" si="19"/>
        <v>0</v>
      </c>
      <c r="G124" s="46">
        <f t="shared" si="19"/>
        <v>0</v>
      </c>
    </row>
    <row r="125" spans="1:7" x14ac:dyDescent="0.2">
      <c r="A125" s="29"/>
      <c r="B125" s="29"/>
      <c r="C125" s="29"/>
      <c r="D125" s="48"/>
      <c r="E125" s="48"/>
      <c r="F125" s="48"/>
      <c r="G125" s="48"/>
    </row>
    <row r="126" spans="1:7" ht="13.5" thickBot="1" x14ac:dyDescent="0.25">
      <c r="A126" s="21" t="s">
        <v>33</v>
      </c>
      <c r="B126" s="21"/>
      <c r="C126" s="29"/>
      <c r="D126" s="48"/>
      <c r="E126" s="48"/>
      <c r="F126" s="48"/>
      <c r="G126" s="48"/>
    </row>
    <row r="127" spans="1:7" ht="13.5" thickTop="1" x14ac:dyDescent="0.2">
      <c r="A127" s="30" t="s">
        <v>1</v>
      </c>
      <c r="B127" s="31" t="s">
        <v>2</v>
      </c>
      <c r="C127" s="31" t="s">
        <v>2</v>
      </c>
      <c r="D127" s="49" t="s">
        <v>7</v>
      </c>
      <c r="E127" s="49" t="s">
        <v>7</v>
      </c>
      <c r="F127" s="49" t="s">
        <v>5</v>
      </c>
      <c r="G127" s="50" t="s">
        <v>10</v>
      </c>
    </row>
    <row r="128" spans="1:7" ht="13.5" thickBot="1" x14ac:dyDescent="0.25">
      <c r="A128" s="33" t="s">
        <v>0</v>
      </c>
      <c r="B128" s="34" t="s">
        <v>3</v>
      </c>
      <c r="C128" s="34" t="s">
        <v>4</v>
      </c>
      <c r="D128" s="51" t="s">
        <v>8</v>
      </c>
      <c r="E128" s="51" t="s">
        <v>9</v>
      </c>
      <c r="F128" s="51" t="s">
        <v>6</v>
      </c>
      <c r="G128" s="52" t="s">
        <v>11</v>
      </c>
    </row>
    <row r="129" spans="1:7" ht="13.5" thickTop="1" x14ac:dyDescent="0.2">
      <c r="A129" s="23" t="s">
        <v>12</v>
      </c>
      <c r="B129" s="4"/>
      <c r="C129" s="4"/>
      <c r="D129" s="5"/>
      <c r="E129" s="5"/>
      <c r="F129" s="5">
        <f>SUM(D129-E129)</f>
        <v>0</v>
      </c>
      <c r="G129" s="5">
        <f>SUM(F129*0.26)</f>
        <v>0</v>
      </c>
    </row>
    <row r="130" spans="1:7" x14ac:dyDescent="0.2">
      <c r="A130" s="23" t="s">
        <v>13</v>
      </c>
      <c r="B130" s="4"/>
      <c r="C130" s="4"/>
      <c r="D130" s="5"/>
      <c r="E130" s="5"/>
      <c r="F130" s="5">
        <f>SUM(D130-E130)</f>
        <v>0</v>
      </c>
      <c r="G130" s="5">
        <f>SUM(F130*0.26)</f>
        <v>0</v>
      </c>
    </row>
    <row r="131" spans="1:7" x14ac:dyDescent="0.2">
      <c r="A131" s="23" t="s">
        <v>14</v>
      </c>
      <c r="B131" s="4"/>
      <c r="C131" s="4"/>
      <c r="D131" s="5"/>
      <c r="E131" s="5"/>
      <c r="F131" s="5">
        <f>SUM(D131-E131)</f>
        <v>0</v>
      </c>
      <c r="G131" s="5">
        <f>SUM(F131*0.325)</f>
        <v>0</v>
      </c>
    </row>
    <row r="132" spans="1:7" x14ac:dyDescent="0.2">
      <c r="A132" s="27" t="s">
        <v>15</v>
      </c>
      <c r="B132" s="27">
        <f t="shared" ref="B132:G132" si="20">SUM(B129:B131)</f>
        <v>0</v>
      </c>
      <c r="C132" s="27">
        <f t="shared" si="20"/>
        <v>0</v>
      </c>
      <c r="D132" s="46">
        <f t="shared" si="20"/>
        <v>0</v>
      </c>
      <c r="E132" s="46">
        <f t="shared" si="20"/>
        <v>0</v>
      </c>
      <c r="F132" s="46">
        <f t="shared" si="20"/>
        <v>0</v>
      </c>
      <c r="G132" s="46">
        <f t="shared" si="20"/>
        <v>0</v>
      </c>
    </row>
    <row r="133" spans="1:7" x14ac:dyDescent="0.2">
      <c r="A133" s="29"/>
      <c r="B133" s="29"/>
      <c r="C133" s="29"/>
      <c r="D133" s="48"/>
      <c r="E133" s="48"/>
      <c r="F133" s="48"/>
      <c r="G133" s="48"/>
    </row>
    <row r="134" spans="1:7" ht="13.5" thickBot="1" x14ac:dyDescent="0.25">
      <c r="A134" s="21" t="s">
        <v>34</v>
      </c>
      <c r="B134" s="21"/>
      <c r="C134" s="29"/>
      <c r="D134" s="48"/>
      <c r="E134" s="48"/>
      <c r="F134" s="48"/>
      <c r="G134" s="48"/>
    </row>
    <row r="135" spans="1:7" ht="13.5" thickTop="1" x14ac:dyDescent="0.2">
      <c r="A135" s="30" t="s">
        <v>1</v>
      </c>
      <c r="B135" s="31" t="s">
        <v>2</v>
      </c>
      <c r="C135" s="31" t="s">
        <v>2</v>
      </c>
      <c r="D135" s="49" t="s">
        <v>7</v>
      </c>
      <c r="E135" s="49" t="s">
        <v>7</v>
      </c>
      <c r="F135" s="49" t="s">
        <v>5</v>
      </c>
      <c r="G135" s="50" t="s">
        <v>10</v>
      </c>
    </row>
    <row r="136" spans="1:7" ht="13.5" thickBot="1" x14ac:dyDescent="0.25">
      <c r="A136" s="33" t="s">
        <v>0</v>
      </c>
      <c r="B136" s="34" t="s">
        <v>3</v>
      </c>
      <c r="C136" s="34" t="s">
        <v>4</v>
      </c>
      <c r="D136" s="51" t="s">
        <v>8</v>
      </c>
      <c r="E136" s="51" t="s">
        <v>9</v>
      </c>
      <c r="F136" s="51" t="s">
        <v>6</v>
      </c>
      <c r="G136" s="52" t="s">
        <v>11</v>
      </c>
    </row>
    <row r="137" spans="1:7" ht="13.5" thickTop="1" x14ac:dyDescent="0.2">
      <c r="A137" s="23" t="s">
        <v>12</v>
      </c>
      <c r="B137" s="4"/>
      <c r="C137" s="4"/>
      <c r="D137" s="5"/>
      <c r="E137" s="5"/>
      <c r="F137" s="5">
        <f>SUM(D137-E137)</f>
        <v>0</v>
      </c>
      <c r="G137" s="5">
        <f>SUM(F137*0.26)</f>
        <v>0</v>
      </c>
    </row>
    <row r="138" spans="1:7" x14ac:dyDescent="0.2">
      <c r="A138" s="23" t="s">
        <v>13</v>
      </c>
      <c r="B138" s="4"/>
      <c r="C138" s="4"/>
      <c r="D138" s="5"/>
      <c r="E138" s="5"/>
      <c r="F138" s="5">
        <f>SUM(D138-E138)</f>
        <v>0</v>
      </c>
      <c r="G138" s="5">
        <f>SUM(F138*0.26)</f>
        <v>0</v>
      </c>
    </row>
    <row r="139" spans="1:7" x14ac:dyDescent="0.2">
      <c r="A139" s="23" t="s">
        <v>14</v>
      </c>
      <c r="B139" s="4"/>
      <c r="C139" s="4"/>
      <c r="D139" s="5"/>
      <c r="E139" s="5"/>
      <c r="F139" s="5">
        <f>SUM(D139-E139)</f>
        <v>0</v>
      </c>
      <c r="G139" s="5">
        <f>SUM(F139*0.325)</f>
        <v>0</v>
      </c>
    </row>
    <row r="140" spans="1:7" x14ac:dyDescent="0.2">
      <c r="A140" s="27" t="s">
        <v>15</v>
      </c>
      <c r="B140" s="27">
        <f t="shared" ref="B140:G140" si="21">SUM(B137:B139)</f>
        <v>0</v>
      </c>
      <c r="C140" s="27">
        <f t="shared" si="21"/>
        <v>0</v>
      </c>
      <c r="D140" s="46">
        <f t="shared" si="21"/>
        <v>0</v>
      </c>
      <c r="E140" s="46">
        <f t="shared" si="21"/>
        <v>0</v>
      </c>
      <c r="F140" s="46">
        <f t="shared" si="21"/>
        <v>0</v>
      </c>
      <c r="G140" s="46">
        <f t="shared" si="21"/>
        <v>0</v>
      </c>
    </row>
    <row r="141" spans="1:7" x14ac:dyDescent="0.2">
      <c r="A141" s="29"/>
      <c r="B141" s="29"/>
      <c r="C141" s="29"/>
      <c r="D141" s="48"/>
      <c r="E141" s="48"/>
      <c r="F141" s="48"/>
      <c r="G141" s="48"/>
    </row>
    <row r="142" spans="1:7" ht="13.5" thickBot="1" x14ac:dyDescent="0.25">
      <c r="A142" s="21" t="s">
        <v>35</v>
      </c>
      <c r="B142" s="21"/>
      <c r="C142" s="29"/>
      <c r="D142" s="48"/>
      <c r="E142" s="48"/>
      <c r="F142" s="48"/>
      <c r="G142" s="48"/>
    </row>
    <row r="143" spans="1:7" ht="13.5" thickTop="1" x14ac:dyDescent="0.2">
      <c r="A143" s="30" t="s">
        <v>1</v>
      </c>
      <c r="B143" s="31" t="s">
        <v>2</v>
      </c>
      <c r="C143" s="31" t="s">
        <v>2</v>
      </c>
      <c r="D143" s="49" t="s">
        <v>7</v>
      </c>
      <c r="E143" s="49" t="s">
        <v>7</v>
      </c>
      <c r="F143" s="49" t="s">
        <v>5</v>
      </c>
      <c r="G143" s="50" t="s">
        <v>10</v>
      </c>
    </row>
    <row r="144" spans="1:7" ht="13.5" thickBot="1" x14ac:dyDescent="0.25">
      <c r="A144" s="33" t="s">
        <v>0</v>
      </c>
      <c r="B144" s="34" t="s">
        <v>3</v>
      </c>
      <c r="C144" s="34" t="s">
        <v>4</v>
      </c>
      <c r="D144" s="51" t="s">
        <v>8</v>
      </c>
      <c r="E144" s="51" t="s">
        <v>9</v>
      </c>
      <c r="F144" s="51" t="s">
        <v>6</v>
      </c>
      <c r="G144" s="52" t="s">
        <v>11</v>
      </c>
    </row>
    <row r="145" spans="1:7" ht="13.5" thickTop="1" x14ac:dyDescent="0.2">
      <c r="A145" s="23" t="s">
        <v>13</v>
      </c>
      <c r="B145" s="4"/>
      <c r="C145" s="4"/>
      <c r="D145" s="5"/>
      <c r="E145" s="5"/>
      <c r="F145" s="5">
        <f>SUM(D145-E145)</f>
        <v>0</v>
      </c>
      <c r="G145" s="5">
        <f>SUM(F145*0.26)</f>
        <v>0</v>
      </c>
    </row>
    <row r="146" spans="1:7" x14ac:dyDescent="0.2">
      <c r="A146" s="23" t="s">
        <v>14</v>
      </c>
      <c r="B146" s="4"/>
      <c r="C146" s="4"/>
      <c r="D146" s="5"/>
      <c r="E146" s="5"/>
      <c r="F146" s="5">
        <f>SUM(D146-E146)</f>
        <v>0</v>
      </c>
      <c r="G146" s="5">
        <f>SUM(F146*0.325)</f>
        <v>0</v>
      </c>
    </row>
    <row r="147" spans="1:7" x14ac:dyDescent="0.2">
      <c r="A147" s="27" t="s">
        <v>15</v>
      </c>
      <c r="B147" s="27">
        <f t="shared" ref="B147:G147" si="22">SUM(B145:B146)</f>
        <v>0</v>
      </c>
      <c r="C147" s="27">
        <f t="shared" si="22"/>
        <v>0</v>
      </c>
      <c r="D147" s="46">
        <f t="shared" si="22"/>
        <v>0</v>
      </c>
      <c r="E147" s="46">
        <f t="shared" si="22"/>
        <v>0</v>
      </c>
      <c r="F147" s="46">
        <f t="shared" si="22"/>
        <v>0</v>
      </c>
      <c r="G147" s="46">
        <f t="shared" si="22"/>
        <v>0</v>
      </c>
    </row>
    <row r="148" spans="1:7" x14ac:dyDescent="0.2">
      <c r="A148" s="29"/>
      <c r="B148" s="29"/>
      <c r="C148" s="29"/>
      <c r="D148" s="48"/>
      <c r="E148" s="48"/>
      <c r="F148" s="48"/>
      <c r="G148" s="48"/>
    </row>
    <row r="149" spans="1:7" ht="13.5" thickBot="1" x14ac:dyDescent="0.25">
      <c r="A149" s="21" t="s">
        <v>36</v>
      </c>
      <c r="B149" s="21"/>
      <c r="C149" s="29"/>
      <c r="D149" s="48"/>
      <c r="E149" s="48"/>
      <c r="F149" s="48"/>
      <c r="G149" s="48"/>
    </row>
    <row r="150" spans="1:7" ht="13.5" thickTop="1" x14ac:dyDescent="0.2">
      <c r="A150" s="30" t="s">
        <v>1</v>
      </c>
      <c r="B150" s="31" t="s">
        <v>2</v>
      </c>
      <c r="C150" s="31" t="s">
        <v>2</v>
      </c>
      <c r="D150" s="49" t="s">
        <v>7</v>
      </c>
      <c r="E150" s="49" t="s">
        <v>7</v>
      </c>
      <c r="F150" s="49" t="s">
        <v>5</v>
      </c>
      <c r="G150" s="50" t="s">
        <v>10</v>
      </c>
    </row>
    <row r="151" spans="1:7" ht="13.5" thickBot="1" x14ac:dyDescent="0.25">
      <c r="A151" s="33" t="s">
        <v>0</v>
      </c>
      <c r="B151" s="34" t="s">
        <v>3</v>
      </c>
      <c r="C151" s="34" t="s">
        <v>4</v>
      </c>
      <c r="D151" s="51" t="s">
        <v>8</v>
      </c>
      <c r="E151" s="51" t="s">
        <v>9</v>
      </c>
      <c r="F151" s="51" t="s">
        <v>6</v>
      </c>
      <c r="G151" s="52" t="s">
        <v>11</v>
      </c>
    </row>
    <row r="152" spans="1:7" ht="13.5" thickTop="1" x14ac:dyDescent="0.2">
      <c r="A152" s="23" t="s">
        <v>12</v>
      </c>
      <c r="B152" s="4"/>
      <c r="C152" s="4"/>
      <c r="D152" s="5"/>
      <c r="E152" s="5"/>
      <c r="F152" s="5">
        <f>SUM(D152-E152)</f>
        <v>0</v>
      </c>
      <c r="G152" s="5">
        <f>SUM(F152*0.26)</f>
        <v>0</v>
      </c>
    </row>
    <row r="153" spans="1:7" x14ac:dyDescent="0.2">
      <c r="A153" s="23" t="s">
        <v>13</v>
      </c>
      <c r="B153" s="4"/>
      <c r="C153" s="4"/>
      <c r="D153" s="5"/>
      <c r="E153" s="5"/>
      <c r="F153" s="5">
        <f>SUM(D153-E153)</f>
        <v>0</v>
      </c>
      <c r="G153" s="5">
        <f t="shared" ref="G153" si="23">SUM(F153*0.26)</f>
        <v>0</v>
      </c>
    </row>
    <row r="154" spans="1:7" x14ac:dyDescent="0.2">
      <c r="A154" s="23" t="s">
        <v>17</v>
      </c>
      <c r="B154" s="4"/>
      <c r="C154" s="4"/>
      <c r="D154" s="5"/>
      <c r="E154" s="5"/>
      <c r="F154" s="5">
        <f>SUM(D154-E154)</f>
        <v>0</v>
      </c>
      <c r="G154" s="5">
        <f>SUM(F154*0.18)</f>
        <v>0</v>
      </c>
    </row>
    <row r="155" spans="1:7" x14ac:dyDescent="0.2">
      <c r="A155" s="23" t="s">
        <v>14</v>
      </c>
      <c r="B155" s="4"/>
      <c r="C155" s="4"/>
      <c r="D155" s="5"/>
      <c r="E155" s="5"/>
      <c r="F155" s="5">
        <f>SUM(D155-E155)</f>
        <v>0</v>
      </c>
      <c r="G155" s="5">
        <f>SUM(F155*0.325)</f>
        <v>0</v>
      </c>
    </row>
    <row r="156" spans="1:7" x14ac:dyDescent="0.2">
      <c r="A156" s="27" t="s">
        <v>15</v>
      </c>
      <c r="B156" s="27">
        <f t="shared" ref="B156:G156" si="24">SUM(B152:B155)</f>
        <v>0</v>
      </c>
      <c r="C156" s="27">
        <f t="shared" si="24"/>
        <v>0</v>
      </c>
      <c r="D156" s="46">
        <f t="shared" si="24"/>
        <v>0</v>
      </c>
      <c r="E156" s="46">
        <f t="shared" si="24"/>
        <v>0</v>
      </c>
      <c r="F156" s="46">
        <f t="shared" si="24"/>
        <v>0</v>
      </c>
      <c r="G156" s="46">
        <f t="shared" si="24"/>
        <v>0</v>
      </c>
    </row>
    <row r="157" spans="1:7" x14ac:dyDescent="0.2">
      <c r="A157" s="23"/>
      <c r="B157" s="23"/>
      <c r="C157" s="23"/>
      <c r="D157" s="48"/>
      <c r="E157" s="48"/>
      <c r="F157" s="48"/>
      <c r="G157" s="48"/>
    </row>
    <row r="158" spans="1:7" ht="13.5" thickBot="1" x14ac:dyDescent="0.25">
      <c r="A158" s="21" t="s">
        <v>37</v>
      </c>
      <c r="B158" s="21"/>
      <c r="C158" s="29"/>
      <c r="D158" s="48"/>
      <c r="E158" s="48"/>
      <c r="F158" s="48"/>
      <c r="G158" s="48"/>
    </row>
    <row r="159" spans="1:7" ht="13.5" thickTop="1" x14ac:dyDescent="0.2">
      <c r="A159" s="30" t="s">
        <v>1</v>
      </c>
      <c r="B159" s="31" t="s">
        <v>2</v>
      </c>
      <c r="C159" s="31" t="s">
        <v>2</v>
      </c>
      <c r="D159" s="49" t="s">
        <v>7</v>
      </c>
      <c r="E159" s="49" t="s">
        <v>7</v>
      </c>
      <c r="F159" s="49" t="s">
        <v>5</v>
      </c>
      <c r="G159" s="50" t="s">
        <v>10</v>
      </c>
    </row>
    <row r="160" spans="1:7" ht="13.5" thickBot="1" x14ac:dyDescent="0.25">
      <c r="A160" s="33" t="s">
        <v>0</v>
      </c>
      <c r="B160" s="34" t="s">
        <v>3</v>
      </c>
      <c r="C160" s="34" t="s">
        <v>4</v>
      </c>
      <c r="D160" s="51" t="s">
        <v>8</v>
      </c>
      <c r="E160" s="51" t="s">
        <v>9</v>
      </c>
      <c r="F160" s="51" t="s">
        <v>6</v>
      </c>
      <c r="G160" s="52" t="s">
        <v>11</v>
      </c>
    </row>
    <row r="161" spans="1:8" ht="13.5" thickTop="1" x14ac:dyDescent="0.2">
      <c r="A161" s="23" t="s">
        <v>12</v>
      </c>
      <c r="B161" s="4"/>
      <c r="C161" s="4"/>
      <c r="D161" s="5"/>
      <c r="E161" s="5"/>
      <c r="F161" s="5">
        <f>SUM(D161-E161)</f>
        <v>0</v>
      </c>
      <c r="G161" s="5">
        <f t="shared" ref="G161:G162" si="25">SUM(F161*0.26)</f>
        <v>0</v>
      </c>
    </row>
    <row r="162" spans="1:8" x14ac:dyDescent="0.2">
      <c r="A162" s="23" t="s">
        <v>13</v>
      </c>
      <c r="B162" s="4"/>
      <c r="C162" s="4"/>
      <c r="D162" s="5"/>
      <c r="E162" s="5"/>
      <c r="F162" s="5">
        <f t="shared" ref="F162:F164" si="26">SUM(D162-E162)</f>
        <v>0</v>
      </c>
      <c r="G162" s="5">
        <f t="shared" si="25"/>
        <v>0</v>
      </c>
    </row>
    <row r="163" spans="1:8" x14ac:dyDescent="0.2">
      <c r="A163" s="23" t="s">
        <v>17</v>
      </c>
      <c r="B163" s="4"/>
      <c r="C163" s="4"/>
      <c r="D163" s="5"/>
      <c r="E163" s="5"/>
      <c r="F163" s="5">
        <f t="shared" si="26"/>
        <v>0</v>
      </c>
      <c r="G163" s="5">
        <f>SUM(F163*0.18)</f>
        <v>0</v>
      </c>
    </row>
    <row r="164" spans="1:8" x14ac:dyDescent="0.2">
      <c r="A164" s="23" t="s">
        <v>14</v>
      </c>
      <c r="B164" s="4"/>
      <c r="C164" s="4"/>
      <c r="D164" s="5"/>
      <c r="E164" s="5"/>
      <c r="F164" s="5">
        <f t="shared" si="26"/>
        <v>0</v>
      </c>
      <c r="G164" s="5">
        <f>SUM(F164*0.325)</f>
        <v>0</v>
      </c>
    </row>
    <row r="165" spans="1:8" x14ac:dyDescent="0.2">
      <c r="A165" s="27" t="s">
        <v>15</v>
      </c>
      <c r="B165" s="27">
        <f t="shared" ref="B165:G165" si="27">SUM(B161:B164)</f>
        <v>0</v>
      </c>
      <c r="C165" s="27">
        <f t="shared" si="27"/>
        <v>0</v>
      </c>
      <c r="D165" s="46">
        <f t="shared" si="27"/>
        <v>0</v>
      </c>
      <c r="E165" s="46">
        <f t="shared" si="27"/>
        <v>0</v>
      </c>
      <c r="F165" s="46">
        <f t="shared" si="27"/>
        <v>0</v>
      </c>
      <c r="G165" s="46">
        <f t="shared" si="27"/>
        <v>0</v>
      </c>
    </row>
    <row r="166" spans="1:8" x14ac:dyDescent="0.2">
      <c r="A166" s="29"/>
      <c r="B166" s="29"/>
      <c r="C166" s="29"/>
      <c r="D166" s="48"/>
      <c r="E166" s="48"/>
      <c r="F166" s="48"/>
      <c r="G166" s="48"/>
    </row>
    <row r="167" spans="1:8" ht="13.5" thickBot="1" x14ac:dyDescent="0.25">
      <c r="A167" s="21" t="s">
        <v>38</v>
      </c>
      <c r="B167" s="21"/>
      <c r="C167" s="29"/>
      <c r="D167" s="48"/>
      <c r="E167" s="48"/>
      <c r="F167" s="48"/>
      <c r="G167" s="48"/>
    </row>
    <row r="168" spans="1:8" ht="13.5" thickTop="1" x14ac:dyDescent="0.2">
      <c r="A168" s="30" t="s">
        <v>1</v>
      </c>
      <c r="B168" s="31" t="s">
        <v>2</v>
      </c>
      <c r="C168" s="31" t="s">
        <v>2</v>
      </c>
      <c r="D168" s="49" t="s">
        <v>7</v>
      </c>
      <c r="E168" s="49" t="s">
        <v>7</v>
      </c>
      <c r="F168" s="49" t="s">
        <v>5</v>
      </c>
      <c r="G168" s="50" t="s">
        <v>10</v>
      </c>
    </row>
    <row r="169" spans="1:8" ht="13.5" thickBot="1" x14ac:dyDescent="0.25">
      <c r="A169" s="33" t="s">
        <v>0</v>
      </c>
      <c r="B169" s="34" t="s">
        <v>3</v>
      </c>
      <c r="C169" s="34" t="s">
        <v>4</v>
      </c>
      <c r="D169" s="51" t="s">
        <v>8</v>
      </c>
      <c r="E169" s="51" t="s">
        <v>9</v>
      </c>
      <c r="F169" s="51" t="s">
        <v>6</v>
      </c>
      <c r="G169" s="52" t="s">
        <v>11</v>
      </c>
    </row>
    <row r="170" spans="1:8" ht="13.5" thickTop="1" x14ac:dyDescent="0.2">
      <c r="A170" s="23" t="s">
        <v>12</v>
      </c>
      <c r="B170" s="4"/>
      <c r="C170" s="4"/>
      <c r="D170" s="5"/>
      <c r="E170" s="5"/>
      <c r="F170" s="5">
        <f>SUM(D170-E170)</f>
        <v>0</v>
      </c>
      <c r="G170" s="5">
        <f t="shared" ref="G170" si="28">SUM(F170*0.26)</f>
        <v>0</v>
      </c>
    </row>
    <row r="171" spans="1:8" x14ac:dyDescent="0.2">
      <c r="A171" s="23" t="s">
        <v>14</v>
      </c>
      <c r="B171" s="4"/>
      <c r="C171" s="4"/>
      <c r="D171" s="5"/>
      <c r="E171" s="5"/>
      <c r="F171" s="5">
        <f>SUM(D171-E171)</f>
        <v>0</v>
      </c>
      <c r="G171" s="5">
        <f>SUM(F171*0.325)</f>
        <v>0</v>
      </c>
    </row>
    <row r="172" spans="1:8" x14ac:dyDescent="0.2">
      <c r="A172" s="27" t="s">
        <v>15</v>
      </c>
      <c r="B172" s="27">
        <f t="shared" ref="B172:G172" si="29">SUM(B170:B171)</f>
        <v>0</v>
      </c>
      <c r="C172" s="27">
        <f t="shared" si="29"/>
        <v>0</v>
      </c>
      <c r="D172" s="46">
        <f t="shared" si="29"/>
        <v>0</v>
      </c>
      <c r="E172" s="46">
        <f t="shared" si="29"/>
        <v>0</v>
      </c>
      <c r="F172" s="46">
        <f t="shared" si="29"/>
        <v>0</v>
      </c>
      <c r="G172" s="46">
        <f t="shared" si="29"/>
        <v>0</v>
      </c>
    </row>
    <row r="173" spans="1:8" x14ac:dyDescent="0.2">
      <c r="A173" s="29"/>
      <c r="B173" s="29"/>
      <c r="C173" s="29"/>
      <c r="D173" s="48"/>
      <c r="E173" s="48"/>
      <c r="F173" s="48"/>
      <c r="G173" s="48"/>
    </row>
    <row r="174" spans="1:8" ht="13.5" thickBot="1" x14ac:dyDescent="0.25">
      <c r="A174" s="21" t="s">
        <v>39</v>
      </c>
      <c r="B174" s="21"/>
      <c r="C174" s="29"/>
      <c r="D174" s="48"/>
      <c r="E174" s="48"/>
      <c r="F174" s="48"/>
      <c r="G174" s="48"/>
    </row>
    <row r="175" spans="1:8" ht="13.5" thickTop="1" x14ac:dyDescent="0.2">
      <c r="A175" s="30" t="s">
        <v>1</v>
      </c>
      <c r="B175" s="31" t="s">
        <v>2</v>
      </c>
      <c r="C175" s="31" t="s">
        <v>2</v>
      </c>
      <c r="D175" s="49" t="s">
        <v>7</v>
      </c>
      <c r="E175" s="49" t="s">
        <v>7</v>
      </c>
      <c r="F175" s="49" t="s">
        <v>5</v>
      </c>
      <c r="G175" s="50" t="s">
        <v>10</v>
      </c>
    </row>
    <row r="176" spans="1:8" ht="13.5" thickBot="1" x14ac:dyDescent="0.25">
      <c r="A176" s="33" t="s">
        <v>0</v>
      </c>
      <c r="B176" s="34" t="s">
        <v>3</v>
      </c>
      <c r="C176" s="34" t="s">
        <v>4</v>
      </c>
      <c r="D176" s="51" t="s">
        <v>8</v>
      </c>
      <c r="E176" s="51" t="s">
        <v>9</v>
      </c>
      <c r="F176" s="51" t="s">
        <v>6</v>
      </c>
      <c r="G176" s="52" t="s">
        <v>11</v>
      </c>
      <c r="H176" s="63"/>
    </row>
    <row r="177" spans="1:8" ht="13.5" thickTop="1" x14ac:dyDescent="0.2">
      <c r="A177" s="23" t="s">
        <v>12</v>
      </c>
      <c r="B177" s="4"/>
      <c r="C177" s="4"/>
      <c r="D177" s="5"/>
      <c r="E177" s="5"/>
      <c r="F177" s="5">
        <f>SUM(D177-E177)</f>
        <v>0</v>
      </c>
      <c r="G177" s="5">
        <f t="shared" ref="G177:G178" si="30">SUM(F177*0.26)</f>
        <v>0</v>
      </c>
      <c r="H177" s="64"/>
    </row>
    <row r="178" spans="1:8" x14ac:dyDescent="0.2">
      <c r="A178" s="23" t="s">
        <v>13</v>
      </c>
      <c r="B178" s="4"/>
      <c r="C178" s="4"/>
      <c r="D178" s="5"/>
      <c r="E178" s="5"/>
      <c r="F178" s="5">
        <f>SUM(D178-E178)</f>
        <v>0</v>
      </c>
      <c r="G178" s="5">
        <f t="shared" si="30"/>
        <v>0</v>
      </c>
      <c r="H178" s="64"/>
    </row>
    <row r="179" spans="1:8" x14ac:dyDescent="0.2">
      <c r="A179" s="23" t="s">
        <v>14</v>
      </c>
      <c r="B179" s="4"/>
      <c r="C179" s="4"/>
      <c r="D179" s="5"/>
      <c r="E179" s="5"/>
      <c r="F179" s="5">
        <f>SUM(D179-E179)</f>
        <v>0</v>
      </c>
      <c r="G179" s="5">
        <f>SUM(F179*0.325)</f>
        <v>0</v>
      </c>
      <c r="H179" s="64"/>
    </row>
    <row r="180" spans="1:8" x14ac:dyDescent="0.2">
      <c r="A180" s="27" t="s">
        <v>15</v>
      </c>
      <c r="B180" s="27">
        <f t="shared" ref="B180:G180" si="31">SUM(B177:B179)</f>
        <v>0</v>
      </c>
      <c r="C180" s="27">
        <f t="shared" si="31"/>
        <v>0</v>
      </c>
      <c r="D180" s="46">
        <f t="shared" si="31"/>
        <v>0</v>
      </c>
      <c r="E180" s="46">
        <f t="shared" si="31"/>
        <v>0</v>
      </c>
      <c r="F180" s="46">
        <f t="shared" si="31"/>
        <v>0</v>
      </c>
      <c r="G180" s="46">
        <f t="shared" si="31"/>
        <v>0</v>
      </c>
      <c r="H180" s="63"/>
    </row>
    <row r="181" spans="1:8" x14ac:dyDescent="0.2">
      <c r="A181" s="29"/>
      <c r="B181" s="29"/>
      <c r="C181" s="29"/>
      <c r="D181" s="48"/>
      <c r="E181" s="48"/>
      <c r="F181" s="48"/>
      <c r="G181" s="48"/>
    </row>
    <row r="182" spans="1:8" ht="13.5" thickBot="1" x14ac:dyDescent="0.25">
      <c r="A182" s="21" t="s">
        <v>40</v>
      </c>
      <c r="B182" s="21"/>
      <c r="C182" s="29"/>
      <c r="D182" s="48"/>
      <c r="E182" s="48"/>
      <c r="F182" s="48"/>
      <c r="G182" s="48"/>
    </row>
    <row r="183" spans="1:8" ht="13.5" thickTop="1" x14ac:dyDescent="0.2">
      <c r="A183" s="30" t="s">
        <v>1</v>
      </c>
      <c r="B183" s="31" t="s">
        <v>2</v>
      </c>
      <c r="C183" s="31" t="s">
        <v>2</v>
      </c>
      <c r="D183" s="49" t="s">
        <v>7</v>
      </c>
      <c r="E183" s="49" t="s">
        <v>7</v>
      </c>
      <c r="F183" s="49" t="s">
        <v>5</v>
      </c>
      <c r="G183" s="50" t="s">
        <v>10</v>
      </c>
    </row>
    <row r="184" spans="1:8" ht="13.5" thickBot="1" x14ac:dyDescent="0.25">
      <c r="A184" s="33" t="s">
        <v>0</v>
      </c>
      <c r="B184" s="34" t="s">
        <v>3</v>
      </c>
      <c r="C184" s="34" t="s">
        <v>4</v>
      </c>
      <c r="D184" s="51" t="s">
        <v>8</v>
      </c>
      <c r="E184" s="51" t="s">
        <v>9</v>
      </c>
      <c r="F184" s="51" t="s">
        <v>6</v>
      </c>
      <c r="G184" s="52" t="s">
        <v>11</v>
      </c>
    </row>
    <row r="185" spans="1:8" ht="13.5" thickTop="1" x14ac:dyDescent="0.2">
      <c r="A185" s="23" t="s">
        <v>12</v>
      </c>
      <c r="B185" s="4"/>
      <c r="C185" s="4"/>
      <c r="D185" s="5"/>
      <c r="E185" s="5"/>
      <c r="F185" s="5">
        <f>SUM(D185-E185)</f>
        <v>0</v>
      </c>
      <c r="G185" s="5">
        <f t="shared" ref="G185:G186" si="32">SUM(F185*0.26)</f>
        <v>0</v>
      </c>
    </row>
    <row r="186" spans="1:8" x14ac:dyDescent="0.2">
      <c r="A186" s="23" t="s">
        <v>13</v>
      </c>
      <c r="B186" s="4"/>
      <c r="C186" s="4"/>
      <c r="D186" s="5"/>
      <c r="E186" s="5"/>
      <c r="F186" s="5">
        <f>SUM(D186-E186)</f>
        <v>0</v>
      </c>
      <c r="G186" s="5">
        <f t="shared" si="32"/>
        <v>0</v>
      </c>
    </row>
    <row r="187" spans="1:8" x14ac:dyDescent="0.2">
      <c r="A187" s="23" t="s">
        <v>17</v>
      </c>
      <c r="B187" s="4"/>
      <c r="C187" s="4"/>
      <c r="D187" s="5"/>
      <c r="E187" s="5"/>
      <c r="F187" s="5">
        <f>SUM(D187-E187)</f>
        <v>0</v>
      </c>
      <c r="G187" s="5">
        <f>SUM(F187*0.18)</f>
        <v>0</v>
      </c>
    </row>
    <row r="188" spans="1:8" x14ac:dyDescent="0.2">
      <c r="A188" s="23" t="s">
        <v>14</v>
      </c>
      <c r="B188" s="4"/>
      <c r="C188" s="4"/>
      <c r="D188" s="5"/>
      <c r="E188" s="5"/>
      <c r="F188" s="5">
        <f>SUM(D188-E188)</f>
        <v>0</v>
      </c>
      <c r="G188" s="5">
        <f>SUM(F188*0.325)</f>
        <v>0</v>
      </c>
    </row>
    <row r="189" spans="1:8" x14ac:dyDescent="0.2">
      <c r="A189" s="27" t="s">
        <v>15</v>
      </c>
      <c r="B189" s="27">
        <f t="shared" ref="B189:G189" si="33">SUM(B185:B188)</f>
        <v>0</v>
      </c>
      <c r="C189" s="27">
        <f t="shared" si="33"/>
        <v>0</v>
      </c>
      <c r="D189" s="46">
        <f t="shared" si="33"/>
        <v>0</v>
      </c>
      <c r="E189" s="46">
        <f t="shared" si="33"/>
        <v>0</v>
      </c>
      <c r="F189" s="46">
        <f t="shared" si="33"/>
        <v>0</v>
      </c>
      <c r="G189" s="46">
        <f t="shared" si="33"/>
        <v>0</v>
      </c>
    </row>
    <row r="190" spans="1:8" x14ac:dyDescent="0.2">
      <c r="A190" s="29"/>
      <c r="B190" s="29"/>
      <c r="C190" s="29"/>
      <c r="D190" s="48"/>
      <c r="E190" s="48"/>
      <c r="F190" s="48"/>
      <c r="G190" s="48"/>
    </row>
    <row r="191" spans="1:8" ht="13.5" thickBot="1" x14ac:dyDescent="0.25">
      <c r="A191" s="21" t="s">
        <v>41</v>
      </c>
      <c r="B191" s="21"/>
      <c r="C191" s="29"/>
      <c r="D191" s="48"/>
      <c r="E191" s="48"/>
      <c r="F191" s="48"/>
      <c r="G191" s="48"/>
    </row>
    <row r="192" spans="1:8" ht="13.5" thickTop="1" x14ac:dyDescent="0.2">
      <c r="A192" s="30"/>
      <c r="B192" s="31" t="s">
        <v>2</v>
      </c>
      <c r="C192" s="31" t="s">
        <v>2</v>
      </c>
      <c r="D192" s="49" t="s">
        <v>7</v>
      </c>
      <c r="E192" s="49" t="s">
        <v>7</v>
      </c>
      <c r="F192" s="49" t="s">
        <v>5</v>
      </c>
      <c r="G192" s="50" t="s">
        <v>10</v>
      </c>
    </row>
    <row r="193" spans="1:7" ht="13.5" thickBot="1" x14ac:dyDescent="0.25">
      <c r="A193" s="33" t="s">
        <v>0</v>
      </c>
      <c r="B193" s="34" t="s">
        <v>3</v>
      </c>
      <c r="C193" s="34" t="s">
        <v>4</v>
      </c>
      <c r="D193" s="51" t="s">
        <v>8</v>
      </c>
      <c r="E193" s="51" t="s">
        <v>9</v>
      </c>
      <c r="F193" s="51" t="s">
        <v>6</v>
      </c>
      <c r="G193" s="52" t="s">
        <v>11</v>
      </c>
    </row>
    <row r="194" spans="1:7" ht="13.5" thickTop="1" x14ac:dyDescent="0.2">
      <c r="A194" s="23" t="s">
        <v>12</v>
      </c>
      <c r="B194" s="4"/>
      <c r="C194" s="4"/>
      <c r="D194" s="5"/>
      <c r="E194" s="5"/>
      <c r="F194" s="5">
        <f>SUM(D194-E194)</f>
        <v>0</v>
      </c>
      <c r="G194" s="5">
        <f t="shared" ref="G194:G195" si="34">SUM(F194*0.26)</f>
        <v>0</v>
      </c>
    </row>
    <row r="195" spans="1:7" x14ac:dyDescent="0.2">
      <c r="A195" s="23" t="s">
        <v>13</v>
      </c>
      <c r="B195" s="4"/>
      <c r="C195" s="4"/>
      <c r="D195" s="5"/>
      <c r="E195" s="5"/>
      <c r="F195" s="5">
        <f>SUM(D195-E195)</f>
        <v>0</v>
      </c>
      <c r="G195" s="5">
        <f t="shared" si="34"/>
        <v>0</v>
      </c>
    </row>
    <row r="196" spans="1:7" x14ac:dyDescent="0.2">
      <c r="A196" s="23" t="s">
        <v>17</v>
      </c>
      <c r="B196" s="4"/>
      <c r="C196" s="4"/>
      <c r="D196" s="5"/>
      <c r="E196" s="5"/>
      <c r="F196" s="5"/>
      <c r="G196" s="5"/>
    </row>
    <row r="197" spans="1:7" x14ac:dyDescent="0.2">
      <c r="A197" s="23" t="s">
        <v>14</v>
      </c>
      <c r="B197" s="4"/>
      <c r="C197" s="4"/>
      <c r="D197" s="5"/>
      <c r="E197" s="5"/>
      <c r="F197" s="5">
        <f>SUM(D197-E197)</f>
        <v>0</v>
      </c>
      <c r="G197" s="5">
        <f>SUM(F197*0.325)</f>
        <v>0</v>
      </c>
    </row>
    <row r="198" spans="1:7" x14ac:dyDescent="0.2">
      <c r="A198" s="27" t="s">
        <v>15</v>
      </c>
      <c r="B198" s="27">
        <f>SUM(B194:B197)</f>
        <v>0</v>
      </c>
      <c r="C198" s="27">
        <f t="shared" ref="C198:G198" si="35">SUM(C194:C197)</f>
        <v>0</v>
      </c>
      <c r="D198" s="77">
        <f t="shared" si="35"/>
        <v>0</v>
      </c>
      <c r="E198" s="77">
        <f t="shared" si="35"/>
        <v>0</v>
      </c>
      <c r="F198" s="77">
        <f t="shared" si="35"/>
        <v>0</v>
      </c>
      <c r="G198" s="77">
        <f t="shared" si="35"/>
        <v>0</v>
      </c>
    </row>
    <row r="199" spans="1:7" x14ac:dyDescent="0.2">
      <c r="A199" s="29"/>
      <c r="B199" s="29"/>
      <c r="C199" s="29"/>
      <c r="D199" s="48"/>
      <c r="E199" s="48"/>
      <c r="F199" s="48"/>
      <c r="G199" s="48"/>
    </row>
    <row r="200" spans="1:7" ht="13.5" thickBot="1" x14ac:dyDescent="0.25">
      <c r="A200" s="21" t="s">
        <v>42</v>
      </c>
      <c r="B200" s="21"/>
      <c r="C200" s="29"/>
      <c r="D200" s="48"/>
      <c r="E200" s="48"/>
      <c r="F200" s="48"/>
      <c r="G200" s="48"/>
    </row>
    <row r="201" spans="1:7" ht="13.5" thickTop="1" x14ac:dyDescent="0.2">
      <c r="A201" s="30" t="s">
        <v>1</v>
      </c>
      <c r="B201" s="31" t="s">
        <v>2</v>
      </c>
      <c r="C201" s="31" t="s">
        <v>2</v>
      </c>
      <c r="D201" s="49" t="s">
        <v>7</v>
      </c>
      <c r="E201" s="49" t="s">
        <v>7</v>
      </c>
      <c r="F201" s="49" t="s">
        <v>5</v>
      </c>
      <c r="G201" s="50" t="s">
        <v>10</v>
      </c>
    </row>
    <row r="202" spans="1:7" ht="13.5" thickBot="1" x14ac:dyDescent="0.25">
      <c r="A202" s="33" t="s">
        <v>0</v>
      </c>
      <c r="B202" s="34" t="s">
        <v>3</v>
      </c>
      <c r="C202" s="34" t="s">
        <v>4</v>
      </c>
      <c r="D202" s="51" t="s">
        <v>8</v>
      </c>
      <c r="E202" s="51" t="s">
        <v>9</v>
      </c>
      <c r="F202" s="51" t="s">
        <v>6</v>
      </c>
      <c r="G202" s="52" t="s">
        <v>11</v>
      </c>
    </row>
    <row r="203" spans="1:7" ht="13.5" thickTop="1" x14ac:dyDescent="0.2">
      <c r="A203" s="23" t="s">
        <v>12</v>
      </c>
      <c r="B203" s="2"/>
      <c r="C203" s="2"/>
      <c r="D203" s="1"/>
      <c r="E203" s="1"/>
      <c r="F203" s="1">
        <f>SUM(D203-E203)</f>
        <v>0</v>
      </c>
      <c r="G203" s="1">
        <f>SUM(F203*0.26)</f>
        <v>0</v>
      </c>
    </row>
    <row r="204" spans="1:7" x14ac:dyDescent="0.2">
      <c r="A204" s="23" t="s">
        <v>13</v>
      </c>
      <c r="B204" s="2"/>
      <c r="C204" s="2"/>
      <c r="D204" s="1"/>
      <c r="E204" s="1"/>
      <c r="F204" s="1">
        <f>SUM(D204-E204)</f>
        <v>0</v>
      </c>
      <c r="G204" s="1">
        <f t="shared" ref="G204" si="36">SUM(F204*0.26)</f>
        <v>0</v>
      </c>
    </row>
    <row r="205" spans="1:7" x14ac:dyDescent="0.2">
      <c r="A205" s="23" t="s">
        <v>16</v>
      </c>
      <c r="B205" s="60"/>
      <c r="C205" s="60"/>
      <c r="D205" s="5"/>
      <c r="E205" s="5"/>
      <c r="F205" s="5">
        <f>SUM(D205-E205)</f>
        <v>0</v>
      </c>
      <c r="G205" s="5"/>
    </row>
    <row r="206" spans="1:7" x14ac:dyDescent="0.2">
      <c r="A206" s="23" t="s">
        <v>17</v>
      </c>
      <c r="B206" s="2"/>
      <c r="C206" s="2"/>
      <c r="D206" s="1"/>
      <c r="E206" s="1"/>
      <c r="F206" s="1">
        <f>SUM(D206-E206)</f>
        <v>0</v>
      </c>
      <c r="G206" s="1">
        <f>SUM(F206*0.18)</f>
        <v>0</v>
      </c>
    </row>
    <row r="207" spans="1:7" x14ac:dyDescent="0.2">
      <c r="A207" s="23" t="s">
        <v>14</v>
      </c>
      <c r="B207" s="4"/>
      <c r="C207" s="4"/>
      <c r="D207" s="1"/>
      <c r="E207" s="5"/>
      <c r="F207" s="5">
        <f>SUM(D207-E207)</f>
        <v>0</v>
      </c>
      <c r="G207" s="1">
        <f>SUM(F207*0.325)</f>
        <v>0</v>
      </c>
    </row>
    <row r="208" spans="1:7" x14ac:dyDescent="0.2">
      <c r="A208" s="27" t="s">
        <v>15</v>
      </c>
      <c r="B208" s="27">
        <f t="shared" ref="B208:G208" si="37">SUM(B203:B207)</f>
        <v>0</v>
      </c>
      <c r="C208" s="27">
        <f t="shared" si="37"/>
        <v>0</v>
      </c>
      <c r="D208" s="46">
        <f t="shared" si="37"/>
        <v>0</v>
      </c>
      <c r="E208" s="46">
        <f t="shared" si="37"/>
        <v>0</v>
      </c>
      <c r="F208" s="46">
        <f t="shared" si="37"/>
        <v>0</v>
      </c>
      <c r="G208" s="46">
        <f t="shared" si="37"/>
        <v>0</v>
      </c>
    </row>
    <row r="209" spans="1:7" x14ac:dyDescent="0.2">
      <c r="A209" s="29"/>
      <c r="B209" s="29"/>
      <c r="C209" s="29"/>
      <c r="D209" s="48"/>
      <c r="E209" s="48"/>
      <c r="F209" s="48"/>
      <c r="G209" s="48"/>
    </row>
    <row r="210" spans="1:7" ht="13.5" thickBot="1" x14ac:dyDescent="0.25">
      <c r="A210" s="21" t="s">
        <v>43</v>
      </c>
      <c r="B210" s="21"/>
      <c r="C210" s="29"/>
      <c r="D210" s="48"/>
      <c r="E210" s="48"/>
      <c r="F210" s="48"/>
      <c r="G210" s="48"/>
    </row>
    <row r="211" spans="1:7" ht="13.5" thickTop="1" x14ac:dyDescent="0.2">
      <c r="A211" s="30" t="s">
        <v>1</v>
      </c>
      <c r="B211" s="31" t="s">
        <v>2</v>
      </c>
      <c r="C211" s="31" t="s">
        <v>2</v>
      </c>
      <c r="D211" s="49" t="s">
        <v>7</v>
      </c>
      <c r="E211" s="49" t="s">
        <v>7</v>
      </c>
      <c r="F211" s="49" t="s">
        <v>5</v>
      </c>
      <c r="G211" s="50" t="s">
        <v>10</v>
      </c>
    </row>
    <row r="212" spans="1:7" ht="13.5" thickBot="1" x14ac:dyDescent="0.25">
      <c r="A212" s="33" t="s">
        <v>0</v>
      </c>
      <c r="B212" s="34" t="s">
        <v>3</v>
      </c>
      <c r="C212" s="34" t="s">
        <v>4</v>
      </c>
      <c r="D212" s="51" t="s">
        <v>8</v>
      </c>
      <c r="E212" s="51" t="s">
        <v>9</v>
      </c>
      <c r="F212" s="51" t="s">
        <v>6</v>
      </c>
      <c r="G212" s="52" t="s">
        <v>11</v>
      </c>
    </row>
    <row r="213" spans="1:7" ht="13.5" thickTop="1" x14ac:dyDescent="0.2">
      <c r="A213" s="23" t="s">
        <v>12</v>
      </c>
      <c r="B213" s="4"/>
      <c r="C213" s="4"/>
      <c r="D213" s="5"/>
      <c r="E213" s="5"/>
      <c r="F213" s="5">
        <f>SUM(D213-E213)</f>
        <v>0</v>
      </c>
      <c r="G213" s="5">
        <f>SUM(F213*0.26)</f>
        <v>0</v>
      </c>
    </row>
    <row r="214" spans="1:7" x14ac:dyDescent="0.2">
      <c r="A214" s="23" t="s">
        <v>13</v>
      </c>
      <c r="B214" s="4"/>
      <c r="C214" s="4"/>
      <c r="D214" s="5"/>
      <c r="E214" s="5"/>
      <c r="F214" s="5">
        <f t="shared" ref="F214:F216" si="38">SUM(D214-E214)</f>
        <v>0</v>
      </c>
      <c r="G214" s="5">
        <f t="shared" ref="G214:G215" si="39">SUM(F214*0.26)</f>
        <v>0</v>
      </c>
    </row>
    <row r="215" spans="1:7" x14ac:dyDescent="0.2">
      <c r="A215" s="23" t="s">
        <v>16</v>
      </c>
      <c r="B215" s="4"/>
      <c r="C215" s="4"/>
      <c r="D215" s="5"/>
      <c r="E215" s="5"/>
      <c r="F215" s="5">
        <f t="shared" si="38"/>
        <v>0</v>
      </c>
      <c r="G215" s="5">
        <f t="shared" si="39"/>
        <v>0</v>
      </c>
    </row>
    <row r="216" spans="1:7" x14ac:dyDescent="0.2">
      <c r="A216" s="23" t="s">
        <v>14</v>
      </c>
      <c r="B216" s="4"/>
      <c r="C216" s="4"/>
      <c r="D216" s="5"/>
      <c r="E216" s="5"/>
      <c r="F216" s="5">
        <f t="shared" si="38"/>
        <v>0</v>
      </c>
      <c r="G216" s="5">
        <f>SUM(F216*0.325)</f>
        <v>0</v>
      </c>
    </row>
    <row r="217" spans="1:7" x14ac:dyDescent="0.2">
      <c r="A217" s="27" t="s">
        <v>15</v>
      </c>
      <c r="B217" s="27">
        <f t="shared" ref="B217:G217" si="40">SUM(B213:B216)</f>
        <v>0</v>
      </c>
      <c r="C217" s="27">
        <f t="shared" si="40"/>
        <v>0</v>
      </c>
      <c r="D217" s="46">
        <f t="shared" si="40"/>
        <v>0</v>
      </c>
      <c r="E217" s="46">
        <f t="shared" si="40"/>
        <v>0</v>
      </c>
      <c r="F217" s="46">
        <f t="shared" si="40"/>
        <v>0</v>
      </c>
      <c r="G217" s="46">
        <f t="shared" si="40"/>
        <v>0</v>
      </c>
    </row>
    <row r="218" spans="1:7" x14ac:dyDescent="0.2">
      <c r="A218" s="29"/>
      <c r="B218" s="29"/>
      <c r="C218" s="29"/>
      <c r="D218" s="48"/>
      <c r="E218" s="48"/>
      <c r="F218" s="48"/>
      <c r="G218" s="48"/>
    </row>
    <row r="219" spans="1:7" ht="13.5" thickBot="1" x14ac:dyDescent="0.25">
      <c r="A219" s="21" t="s">
        <v>44</v>
      </c>
      <c r="B219" s="21"/>
      <c r="C219" s="29"/>
      <c r="D219" s="48"/>
      <c r="E219" s="48"/>
      <c r="F219" s="48"/>
      <c r="G219" s="48"/>
    </row>
    <row r="220" spans="1:7" ht="13.5" thickTop="1" x14ac:dyDescent="0.2">
      <c r="A220" s="30" t="s">
        <v>1</v>
      </c>
      <c r="B220" s="31" t="s">
        <v>2</v>
      </c>
      <c r="C220" s="31" t="s">
        <v>2</v>
      </c>
      <c r="D220" s="49" t="s">
        <v>7</v>
      </c>
      <c r="E220" s="49" t="s">
        <v>7</v>
      </c>
      <c r="F220" s="49" t="s">
        <v>5</v>
      </c>
      <c r="G220" s="50" t="s">
        <v>10</v>
      </c>
    </row>
    <row r="221" spans="1:7" ht="13.5" thickBot="1" x14ac:dyDescent="0.25">
      <c r="A221" s="33" t="s">
        <v>0</v>
      </c>
      <c r="B221" s="34" t="s">
        <v>3</v>
      </c>
      <c r="C221" s="34" t="s">
        <v>4</v>
      </c>
      <c r="D221" s="51" t="s">
        <v>8</v>
      </c>
      <c r="E221" s="51" t="s">
        <v>9</v>
      </c>
      <c r="F221" s="51" t="s">
        <v>6</v>
      </c>
      <c r="G221" s="52" t="s">
        <v>11</v>
      </c>
    </row>
    <row r="222" spans="1:7" ht="13.5" thickTop="1" x14ac:dyDescent="0.2">
      <c r="A222" s="23" t="s">
        <v>12</v>
      </c>
      <c r="B222" s="4"/>
      <c r="C222" s="4"/>
      <c r="D222" s="5"/>
      <c r="E222" s="5"/>
      <c r="F222" s="5">
        <f>SUM(D222-E222)</f>
        <v>0</v>
      </c>
      <c r="G222" s="5">
        <f>SUM(F222*0.26)</f>
        <v>0</v>
      </c>
    </row>
    <row r="223" spans="1:7" x14ac:dyDescent="0.2">
      <c r="A223" s="23" t="s">
        <v>13</v>
      </c>
      <c r="B223" s="4"/>
      <c r="C223" s="4"/>
      <c r="D223" s="5"/>
      <c r="E223" s="5"/>
      <c r="F223" s="5">
        <f>SUM(D223-E223)</f>
        <v>0</v>
      </c>
      <c r="G223" s="5">
        <f>SUM(F223*0.26)</f>
        <v>0</v>
      </c>
    </row>
    <row r="224" spans="1:7" x14ac:dyDescent="0.2">
      <c r="A224" s="27" t="s">
        <v>15</v>
      </c>
      <c r="B224" s="27">
        <f t="shared" ref="B224:G224" si="41">SUM(B222:B223)</f>
        <v>0</v>
      </c>
      <c r="C224" s="27">
        <f t="shared" si="41"/>
        <v>0</v>
      </c>
      <c r="D224" s="46">
        <f t="shared" si="41"/>
        <v>0</v>
      </c>
      <c r="E224" s="46">
        <f t="shared" si="41"/>
        <v>0</v>
      </c>
      <c r="F224" s="46">
        <f t="shared" si="41"/>
        <v>0</v>
      </c>
      <c r="G224" s="46">
        <f t="shared" si="41"/>
        <v>0</v>
      </c>
    </row>
    <row r="225" spans="1:7" x14ac:dyDescent="0.2">
      <c r="A225" s="29"/>
      <c r="B225" s="29"/>
      <c r="C225" s="29"/>
      <c r="D225" s="48"/>
      <c r="E225" s="48"/>
      <c r="F225" s="48"/>
      <c r="G225" s="48"/>
    </row>
    <row r="226" spans="1:7" ht="13.5" thickBot="1" x14ac:dyDescent="0.25">
      <c r="A226" s="21" t="s">
        <v>45</v>
      </c>
      <c r="B226" s="21"/>
      <c r="C226" s="29"/>
      <c r="D226" s="48"/>
      <c r="E226" s="48"/>
      <c r="F226" s="48"/>
      <c r="G226" s="48"/>
    </row>
    <row r="227" spans="1:7" ht="13.5" thickTop="1" x14ac:dyDescent="0.2">
      <c r="A227" s="30" t="s">
        <v>1</v>
      </c>
      <c r="B227" s="31" t="s">
        <v>2</v>
      </c>
      <c r="C227" s="31" t="s">
        <v>2</v>
      </c>
      <c r="D227" s="49" t="s">
        <v>7</v>
      </c>
      <c r="E227" s="49" t="s">
        <v>7</v>
      </c>
      <c r="F227" s="49" t="s">
        <v>5</v>
      </c>
      <c r="G227" s="50" t="s">
        <v>10</v>
      </c>
    </row>
    <row r="228" spans="1:7" ht="13.5" thickBot="1" x14ac:dyDescent="0.25">
      <c r="A228" s="33" t="s">
        <v>0</v>
      </c>
      <c r="B228" s="34" t="s">
        <v>3</v>
      </c>
      <c r="C228" s="34" t="s">
        <v>4</v>
      </c>
      <c r="D228" s="51" t="s">
        <v>8</v>
      </c>
      <c r="E228" s="51" t="s">
        <v>9</v>
      </c>
      <c r="F228" s="51" t="s">
        <v>6</v>
      </c>
      <c r="G228" s="52" t="s">
        <v>11</v>
      </c>
    </row>
    <row r="229" spans="1:7" ht="13.5" thickTop="1" x14ac:dyDescent="0.2">
      <c r="A229" s="23" t="s">
        <v>12</v>
      </c>
      <c r="B229" s="4"/>
      <c r="C229" s="4"/>
      <c r="D229" s="5"/>
      <c r="E229" s="5"/>
      <c r="F229" s="5">
        <f>SUM(D229-E229)</f>
        <v>0</v>
      </c>
      <c r="G229" s="5">
        <f t="shared" ref="G229:G230" si="42">SUM(F229*0.26)</f>
        <v>0</v>
      </c>
    </row>
    <row r="230" spans="1:7" x14ac:dyDescent="0.2">
      <c r="A230" s="23" t="s">
        <v>13</v>
      </c>
      <c r="B230" s="4"/>
      <c r="C230" s="4"/>
      <c r="D230" s="5"/>
      <c r="E230" s="5"/>
      <c r="F230" s="5">
        <f t="shared" ref="F230" si="43">SUM(D230-E230)</f>
        <v>0</v>
      </c>
      <c r="G230" s="5">
        <f t="shared" si="42"/>
        <v>0</v>
      </c>
    </row>
    <row r="231" spans="1:7" x14ac:dyDescent="0.2">
      <c r="A231" s="23" t="s">
        <v>16</v>
      </c>
      <c r="B231" s="60"/>
      <c r="C231" s="60"/>
      <c r="D231" s="5"/>
      <c r="E231" s="5"/>
      <c r="F231" s="5">
        <f>SUM(D231-E231)</f>
        <v>0</v>
      </c>
      <c r="G231" s="5"/>
    </row>
    <row r="232" spans="1:7" x14ac:dyDescent="0.2">
      <c r="A232" s="23" t="s">
        <v>17</v>
      </c>
      <c r="B232" s="4"/>
      <c r="C232" s="4"/>
      <c r="D232" s="5"/>
      <c r="E232" s="5"/>
      <c r="F232" s="5">
        <f t="shared" ref="F232:F233" si="44">SUM(D232-E232)</f>
        <v>0</v>
      </c>
      <c r="G232" s="5">
        <f>SUM(F232*0.18)</f>
        <v>0</v>
      </c>
    </row>
    <row r="233" spans="1:7" x14ac:dyDescent="0.2">
      <c r="A233" s="23" t="s">
        <v>14</v>
      </c>
      <c r="B233" s="4"/>
      <c r="C233" s="4"/>
      <c r="D233" s="5"/>
      <c r="E233" s="5"/>
      <c r="F233" s="5">
        <f t="shared" si="44"/>
        <v>0</v>
      </c>
      <c r="G233" s="5">
        <f>SUM(F233*0.325)</f>
        <v>0</v>
      </c>
    </row>
    <row r="234" spans="1:7" x14ac:dyDescent="0.2">
      <c r="A234" s="27" t="s">
        <v>15</v>
      </c>
      <c r="B234" s="27">
        <f t="shared" ref="B234:G234" si="45">SUM(B229:B233)</f>
        <v>0</v>
      </c>
      <c r="C234" s="27">
        <f t="shared" si="45"/>
        <v>0</v>
      </c>
      <c r="D234" s="46">
        <f t="shared" si="45"/>
        <v>0</v>
      </c>
      <c r="E234" s="46">
        <f t="shared" si="45"/>
        <v>0</v>
      </c>
      <c r="F234" s="46">
        <f t="shared" si="45"/>
        <v>0</v>
      </c>
      <c r="G234" s="46">
        <f t="shared" si="45"/>
        <v>0</v>
      </c>
    </row>
    <row r="235" spans="1:7" x14ac:dyDescent="0.2">
      <c r="A235" s="29"/>
      <c r="B235" s="29"/>
      <c r="C235" s="29"/>
      <c r="D235" s="48"/>
      <c r="E235" s="48"/>
      <c r="F235" s="48"/>
      <c r="G235" s="48"/>
    </row>
    <row r="236" spans="1:7" ht="13.5" thickBot="1" x14ac:dyDescent="0.25">
      <c r="A236" s="21" t="s">
        <v>46</v>
      </c>
      <c r="B236" s="21"/>
      <c r="C236" s="29"/>
      <c r="D236" s="48"/>
      <c r="E236" s="48"/>
      <c r="F236" s="48"/>
      <c r="G236" s="48"/>
    </row>
    <row r="237" spans="1:7" ht="13.5" thickTop="1" x14ac:dyDescent="0.2">
      <c r="A237" s="30" t="s">
        <v>1</v>
      </c>
      <c r="B237" s="31" t="s">
        <v>2</v>
      </c>
      <c r="C237" s="31" t="s">
        <v>2</v>
      </c>
      <c r="D237" s="49" t="s">
        <v>7</v>
      </c>
      <c r="E237" s="49" t="s">
        <v>7</v>
      </c>
      <c r="F237" s="49" t="s">
        <v>5</v>
      </c>
      <c r="G237" s="50" t="s">
        <v>10</v>
      </c>
    </row>
    <row r="238" spans="1:7" ht="13.5" thickBot="1" x14ac:dyDescent="0.25">
      <c r="A238" s="33" t="s">
        <v>0</v>
      </c>
      <c r="B238" s="34" t="s">
        <v>3</v>
      </c>
      <c r="C238" s="34" t="s">
        <v>4</v>
      </c>
      <c r="D238" s="51" t="s">
        <v>8</v>
      </c>
      <c r="E238" s="51" t="s">
        <v>9</v>
      </c>
      <c r="F238" s="51" t="s">
        <v>6</v>
      </c>
      <c r="G238" s="52" t="s">
        <v>11</v>
      </c>
    </row>
    <row r="239" spans="1:7" ht="13.5" thickTop="1" x14ac:dyDescent="0.2">
      <c r="A239" s="23" t="s">
        <v>12</v>
      </c>
      <c r="B239" s="4"/>
      <c r="C239" s="4"/>
      <c r="D239" s="5"/>
      <c r="E239" s="5"/>
      <c r="F239" s="5">
        <f>SUM(D239-E239)</f>
        <v>0</v>
      </c>
      <c r="G239" s="5">
        <f t="shared" ref="G239:G240" si="46">SUM(F239*0.26)</f>
        <v>0</v>
      </c>
    </row>
    <row r="240" spans="1:7" x14ac:dyDescent="0.2">
      <c r="A240" s="23" t="s">
        <v>13</v>
      </c>
      <c r="B240" s="4"/>
      <c r="C240" s="4"/>
      <c r="D240" s="5"/>
      <c r="E240" s="5"/>
      <c r="F240" s="5">
        <f>SUM(D240-E240)</f>
        <v>0</v>
      </c>
      <c r="G240" s="5">
        <f t="shared" si="46"/>
        <v>0</v>
      </c>
    </row>
    <row r="241" spans="1:7" x14ac:dyDescent="0.2">
      <c r="A241" s="23" t="s">
        <v>14</v>
      </c>
      <c r="B241" s="4"/>
      <c r="C241" s="4"/>
      <c r="D241" s="5"/>
      <c r="E241" s="5"/>
      <c r="F241" s="5">
        <f>SUM(D241-E241)</f>
        <v>0</v>
      </c>
      <c r="G241" s="5">
        <f>SUM(F241*0.325)</f>
        <v>0</v>
      </c>
    </row>
    <row r="242" spans="1:7" x14ac:dyDescent="0.2">
      <c r="A242" s="27" t="s">
        <v>15</v>
      </c>
      <c r="B242" s="27">
        <f>SUM(B239:B241)</f>
        <v>0</v>
      </c>
      <c r="C242" s="27">
        <f>SUM(C239:C241)</f>
        <v>0</v>
      </c>
      <c r="D242" s="46">
        <f t="shared" ref="D242:G242" si="47">SUM(D239:D241)</f>
        <v>0</v>
      </c>
      <c r="E242" s="46">
        <f t="shared" si="47"/>
        <v>0</v>
      </c>
      <c r="F242" s="46">
        <f t="shared" si="47"/>
        <v>0</v>
      </c>
      <c r="G242" s="46">
        <f t="shared" si="47"/>
        <v>0</v>
      </c>
    </row>
    <row r="243" spans="1:7" x14ac:dyDescent="0.2">
      <c r="A243" s="29"/>
      <c r="B243" s="29"/>
      <c r="C243" s="29"/>
      <c r="D243" s="48"/>
      <c r="E243" s="48"/>
      <c r="F243" s="48"/>
      <c r="G243" s="48"/>
    </row>
    <row r="244" spans="1:7" ht="13.5" thickBot="1" x14ac:dyDescent="0.25">
      <c r="A244" s="21" t="s">
        <v>47</v>
      </c>
      <c r="B244" s="21"/>
      <c r="C244" s="29"/>
      <c r="D244" s="48"/>
      <c r="E244" s="48"/>
      <c r="F244" s="48"/>
      <c r="G244" s="48"/>
    </row>
    <row r="245" spans="1:7" ht="13.5" thickTop="1" x14ac:dyDescent="0.2">
      <c r="A245" s="30" t="s">
        <v>1</v>
      </c>
      <c r="B245" s="31" t="s">
        <v>2</v>
      </c>
      <c r="C245" s="31" t="s">
        <v>2</v>
      </c>
      <c r="D245" s="49" t="s">
        <v>7</v>
      </c>
      <c r="E245" s="49" t="s">
        <v>7</v>
      </c>
      <c r="F245" s="49" t="s">
        <v>5</v>
      </c>
      <c r="G245" s="50" t="s">
        <v>10</v>
      </c>
    </row>
    <row r="246" spans="1:7" ht="13.5" thickBot="1" x14ac:dyDescent="0.25">
      <c r="A246" s="33" t="s">
        <v>0</v>
      </c>
      <c r="B246" s="34" t="s">
        <v>3</v>
      </c>
      <c r="C246" s="34" t="s">
        <v>4</v>
      </c>
      <c r="D246" s="51" t="s">
        <v>8</v>
      </c>
      <c r="E246" s="51" t="s">
        <v>9</v>
      </c>
      <c r="F246" s="51" t="s">
        <v>6</v>
      </c>
      <c r="G246" s="52" t="s">
        <v>11</v>
      </c>
    </row>
    <row r="247" spans="1:7" ht="13.5" thickTop="1" x14ac:dyDescent="0.2">
      <c r="A247" s="23" t="s">
        <v>12</v>
      </c>
      <c r="B247" s="4"/>
      <c r="C247" s="4"/>
      <c r="D247" s="5"/>
      <c r="E247" s="5"/>
      <c r="F247" s="5">
        <f>SUM(D247-E247)</f>
        <v>0</v>
      </c>
      <c r="G247" s="5">
        <f t="shared" ref="G247:G248" si="48">SUM(F247*0.26)</f>
        <v>0</v>
      </c>
    </row>
    <row r="248" spans="1:7" x14ac:dyDescent="0.2">
      <c r="A248" s="23" t="s">
        <v>13</v>
      </c>
      <c r="B248" s="4"/>
      <c r="C248" s="4"/>
      <c r="D248" s="5"/>
      <c r="E248" s="5"/>
      <c r="F248" s="5">
        <f t="shared" ref="F248:F249" si="49">SUM(D248-E248)</f>
        <v>0</v>
      </c>
      <c r="G248" s="5">
        <f t="shared" si="48"/>
        <v>0</v>
      </c>
    </row>
    <row r="249" spans="1:7" x14ac:dyDescent="0.2">
      <c r="A249" s="23" t="s">
        <v>14</v>
      </c>
      <c r="B249" s="4"/>
      <c r="C249" s="4"/>
      <c r="D249" s="5"/>
      <c r="E249" s="5"/>
      <c r="F249" s="5">
        <f t="shared" si="49"/>
        <v>0</v>
      </c>
      <c r="G249" s="5">
        <f>SUM(F249*0.325)</f>
        <v>0</v>
      </c>
    </row>
    <row r="250" spans="1:7" x14ac:dyDescent="0.2">
      <c r="A250" s="27" t="s">
        <v>15</v>
      </c>
      <c r="B250" s="27">
        <f t="shared" ref="B250:G250" si="50">SUM(B247:B249)</f>
        <v>0</v>
      </c>
      <c r="C250" s="27">
        <f t="shared" si="50"/>
        <v>0</v>
      </c>
      <c r="D250" s="46">
        <f t="shared" si="50"/>
        <v>0</v>
      </c>
      <c r="E250" s="46">
        <f t="shared" si="50"/>
        <v>0</v>
      </c>
      <c r="F250" s="46">
        <f t="shared" si="50"/>
        <v>0</v>
      </c>
      <c r="G250" s="46">
        <f t="shared" si="50"/>
        <v>0</v>
      </c>
    </row>
    <row r="251" spans="1:7" x14ac:dyDescent="0.2">
      <c r="A251" s="29"/>
      <c r="B251" s="29"/>
      <c r="C251" s="29"/>
      <c r="D251" s="48"/>
      <c r="E251" s="48"/>
      <c r="F251" s="48"/>
      <c r="G251" s="48"/>
    </row>
    <row r="252" spans="1:7" ht="13.5" thickBot="1" x14ac:dyDescent="0.25">
      <c r="A252" s="21" t="s">
        <v>48</v>
      </c>
      <c r="B252" s="21"/>
      <c r="C252" s="29"/>
      <c r="D252" s="48"/>
      <c r="E252" s="48"/>
      <c r="F252" s="48"/>
      <c r="G252" s="48"/>
    </row>
    <row r="253" spans="1:7" ht="13.5" thickTop="1" x14ac:dyDescent="0.2">
      <c r="A253" s="30" t="s">
        <v>1</v>
      </c>
      <c r="B253" s="31" t="s">
        <v>2</v>
      </c>
      <c r="C253" s="31" t="s">
        <v>2</v>
      </c>
      <c r="D253" s="49" t="s">
        <v>7</v>
      </c>
      <c r="E253" s="49" t="s">
        <v>7</v>
      </c>
      <c r="F253" s="49" t="s">
        <v>5</v>
      </c>
      <c r="G253" s="50" t="s">
        <v>10</v>
      </c>
    </row>
    <row r="254" spans="1:7" x14ac:dyDescent="0.2">
      <c r="A254" s="78" t="s">
        <v>0</v>
      </c>
      <c r="B254" s="79" t="s">
        <v>3</v>
      </c>
      <c r="C254" s="79" t="s">
        <v>4</v>
      </c>
      <c r="D254" s="80" t="s">
        <v>8</v>
      </c>
      <c r="E254" s="80" t="s">
        <v>9</v>
      </c>
      <c r="F254" s="80" t="s">
        <v>6</v>
      </c>
      <c r="G254" s="81" t="s">
        <v>11</v>
      </c>
    </row>
    <row r="255" spans="1:7" x14ac:dyDescent="0.2">
      <c r="A255" s="82" t="s">
        <v>12</v>
      </c>
      <c r="B255" s="83"/>
      <c r="C255" s="83"/>
      <c r="D255" s="84"/>
      <c r="E255" s="84"/>
      <c r="F255" s="84">
        <f>SUM(D255-E255)</f>
        <v>0</v>
      </c>
      <c r="G255" s="84">
        <f t="shared" ref="G255:G256" si="51">SUM(F255*0.26)</f>
        <v>0</v>
      </c>
    </row>
    <row r="256" spans="1:7" x14ac:dyDescent="0.2">
      <c r="A256" s="82" t="s">
        <v>13</v>
      </c>
      <c r="B256" s="83"/>
      <c r="C256" s="83"/>
      <c r="D256" s="84"/>
      <c r="E256" s="84"/>
      <c r="F256" s="84">
        <f>SUM(D256-E256)</f>
        <v>0</v>
      </c>
      <c r="G256" s="84">
        <f t="shared" si="51"/>
        <v>0</v>
      </c>
    </row>
    <row r="257" spans="1:7" x14ac:dyDescent="0.2">
      <c r="A257" s="82" t="s">
        <v>14</v>
      </c>
      <c r="B257" s="83"/>
      <c r="C257" s="83"/>
      <c r="D257" s="84"/>
      <c r="E257" s="84"/>
      <c r="F257" s="84">
        <f>SUM(D257-E257)</f>
        <v>0</v>
      </c>
      <c r="G257" s="84">
        <f>SUM(F257*0.325)</f>
        <v>0</v>
      </c>
    </row>
    <row r="258" spans="1:7" x14ac:dyDescent="0.2">
      <c r="A258" s="82" t="s">
        <v>15</v>
      </c>
      <c r="B258" s="82">
        <f t="shared" ref="B258:G258" si="52">SUM(B255:B257)</f>
        <v>0</v>
      </c>
      <c r="C258" s="82">
        <f t="shared" si="52"/>
        <v>0</v>
      </c>
      <c r="D258" s="85">
        <f t="shared" si="52"/>
        <v>0</v>
      </c>
      <c r="E258" s="85">
        <f t="shared" si="52"/>
        <v>0</v>
      </c>
      <c r="F258" s="85">
        <f t="shared" si="52"/>
        <v>0</v>
      </c>
      <c r="G258" s="85">
        <f t="shared" si="52"/>
        <v>0</v>
      </c>
    </row>
    <row r="259" spans="1:7" x14ac:dyDescent="0.2">
      <c r="A259" s="11"/>
      <c r="B259" s="11"/>
      <c r="C259" s="11"/>
    </row>
    <row r="260" spans="1:7" ht="15.75" x14ac:dyDescent="0.25">
      <c r="A260" s="128" t="s">
        <v>49</v>
      </c>
      <c r="B260" s="128"/>
      <c r="C260" s="128"/>
      <c r="D260" s="128"/>
      <c r="E260" s="128"/>
    </row>
    <row r="261" spans="1:7" ht="16.5" thickBot="1" x14ac:dyDescent="0.3">
      <c r="A261" s="15"/>
      <c r="B261" s="15"/>
      <c r="C261" s="15"/>
      <c r="D261" s="53"/>
      <c r="E261" s="53"/>
    </row>
    <row r="262" spans="1:7" ht="13.5" customHeight="1" thickTop="1" x14ac:dyDescent="0.2">
      <c r="A262" s="129" t="s">
        <v>54</v>
      </c>
      <c r="B262" s="131" t="s">
        <v>67</v>
      </c>
      <c r="C262" s="133" t="s">
        <v>68</v>
      </c>
      <c r="D262" s="123" t="s">
        <v>65</v>
      </c>
      <c r="E262" s="123" t="s">
        <v>64</v>
      </c>
      <c r="F262" s="123" t="s">
        <v>62</v>
      </c>
      <c r="G262" s="125" t="s">
        <v>63</v>
      </c>
    </row>
    <row r="263" spans="1:7" ht="13.5" thickBot="1" x14ac:dyDescent="0.25">
      <c r="A263" s="130"/>
      <c r="B263" s="132"/>
      <c r="C263" s="134"/>
      <c r="D263" s="124"/>
      <c r="E263" s="124"/>
      <c r="F263" s="124"/>
      <c r="G263" s="126"/>
    </row>
    <row r="264" spans="1:7" ht="13.5" thickTop="1" x14ac:dyDescent="0.2"/>
    <row r="265" spans="1:7" x14ac:dyDescent="0.2">
      <c r="A265" s="10" t="s">
        <v>12</v>
      </c>
      <c r="B265" s="38">
        <f>SUMIF($A$1:$A$258,"TYPE 1",$B$1:$B$258)</f>
        <v>0</v>
      </c>
      <c r="C265" s="38">
        <f>SUMIF($A$1:$A$258,"TYPE 1",$C$1:$C$258)</f>
        <v>0</v>
      </c>
      <c r="D265" s="37">
        <f>SUMIF($A$1:$A$258,"TYPE 1",$D$1:$D$258)</f>
        <v>0</v>
      </c>
      <c r="E265" s="37">
        <f>SUMIF($A$1:$A$258,"TYPE 1",$E$1:$E$258)</f>
        <v>0</v>
      </c>
      <c r="F265" s="37">
        <f>SUMIF($A$1:$A$258,"TYPE 1",$F$1:$F$258)</f>
        <v>0</v>
      </c>
      <c r="G265" s="37">
        <f>SUMIF($A$1:$A$258,"TYPE 1",$G$1:$G$258)</f>
        <v>0</v>
      </c>
    </row>
    <row r="266" spans="1:7" x14ac:dyDescent="0.2">
      <c r="A266" s="10" t="s">
        <v>13</v>
      </c>
      <c r="B266" s="38">
        <f>SUMIF($A$1:$A$258,"TYPE 2",$B$1:$B$258)</f>
        <v>0</v>
      </c>
      <c r="C266" s="38">
        <f>SUMIF($A$1:$A$258,"TYPE 2",$C$1:$C$258)</f>
        <v>0</v>
      </c>
      <c r="D266" s="37">
        <f>SUMIF($A$1:$A$258,"TYPE 2",$D$1:$D$258)</f>
        <v>0</v>
      </c>
      <c r="E266" s="37">
        <f>SUMIF($A$1:$A$258,"TYPE 2",$E$1:$E$258)</f>
        <v>0</v>
      </c>
      <c r="F266" s="37">
        <f>SUMIF($A$1:$A$258,"TYPE 2",$F$1:$F$258)</f>
        <v>0</v>
      </c>
      <c r="G266" s="37">
        <f>SUMIF($A$1:$A$258,"TYPE 2",$G$1:$G$258)</f>
        <v>0</v>
      </c>
    </row>
    <row r="267" spans="1:7" x14ac:dyDescent="0.2">
      <c r="A267" s="10" t="s">
        <v>16</v>
      </c>
      <c r="B267" s="38">
        <f>SUMIF($A$1:$A$258,"TYPE 3",$B$1:$B$258)</f>
        <v>0</v>
      </c>
      <c r="C267" s="38">
        <f>SUMIF($A$1:$A$258,"TYPE 3",$C$1:$C$258)</f>
        <v>0</v>
      </c>
      <c r="D267" s="37">
        <f>SUMIF($A$1:$A$258,"TYPE 3",$D$1:$D$258)</f>
        <v>0</v>
      </c>
      <c r="E267" s="37">
        <f>SUMIF($A$1:$A$258,"TYPE 3",$E$1:$E$258)</f>
        <v>0</v>
      </c>
      <c r="F267" s="37">
        <f>SUMIF($A$1:$A$258,"TYPE 3",$F$1:$F$258)</f>
        <v>0</v>
      </c>
      <c r="G267" s="37">
        <f>SUMIF($A$1:$A$258,"TYPE 3",$G$1:$G$258)</f>
        <v>0</v>
      </c>
    </row>
    <row r="268" spans="1:7" x14ac:dyDescent="0.2">
      <c r="A268" s="10" t="s">
        <v>17</v>
      </c>
      <c r="B268" s="38">
        <f>SUMIF($A$1:$A$258,"TYPE 4",$B$1:$B$258)</f>
        <v>0</v>
      </c>
      <c r="C268" s="38">
        <f>SUMIF($A$1:$A$258,"TYPE 4",$C$1:$C$258)</f>
        <v>0</v>
      </c>
      <c r="D268" s="37">
        <f>SUMIF($A$1:$A$258,"TYPE 4",$D$1:$D$258)</f>
        <v>0</v>
      </c>
      <c r="E268" s="37">
        <f>SUMIF($A$1:$A$258,"TYPE 4",$E$1:$E$258)</f>
        <v>0</v>
      </c>
      <c r="F268" s="37">
        <f>SUMIF($A$1:$A$258,"TYPE 4",$F$1:$F$258)</f>
        <v>0</v>
      </c>
      <c r="G268" s="37">
        <f>SUMIF($A$1:$A$258,"TYPE 4",$G$1:$G$258)</f>
        <v>0</v>
      </c>
    </row>
    <row r="269" spans="1:7" x14ac:dyDescent="0.2">
      <c r="A269" s="10" t="s">
        <v>14</v>
      </c>
      <c r="B269" s="38">
        <f>SUMIF($A$1:$A$258,"TYPE 5",$B$1:$B$258)</f>
        <v>0</v>
      </c>
      <c r="C269" s="38">
        <f>SUMIF($A$1:$A$258,"TYPE 5",$C$1:$C$258)</f>
        <v>0</v>
      </c>
      <c r="D269" s="37">
        <f>SUMIF($A$1:$A$258,"TYPE 5",$D$1:$D$258)</f>
        <v>0</v>
      </c>
      <c r="E269" s="37">
        <f>SUMIF($A$1:$A$258,"TYPE 5",$E$1:$E$258)</f>
        <v>0</v>
      </c>
      <c r="F269" s="37">
        <f>SUMIF($A$1:$A$258,"TYPE 5",$F$1:$F$258)</f>
        <v>0</v>
      </c>
      <c r="G269" s="37">
        <f>SUMIF($A$1:$A$258,"TYPE 5",$G$1:$G$258)</f>
        <v>0</v>
      </c>
    </row>
    <row r="270" spans="1:7" ht="13.5" thickBot="1" x14ac:dyDescent="0.25">
      <c r="A270" s="10" t="s">
        <v>15</v>
      </c>
      <c r="B270" s="68">
        <f>SUM(B265:B269)</f>
        <v>0</v>
      </c>
      <c r="C270" s="39">
        <f t="shared" ref="C270:E270" si="53">SUM(C265:C269)</f>
        <v>0</v>
      </c>
      <c r="D270" s="54">
        <f>SUM(D265:D269)</f>
        <v>0</v>
      </c>
      <c r="E270" s="54">
        <f t="shared" si="53"/>
        <v>0</v>
      </c>
      <c r="F270" s="54">
        <f>SUM(F265:F269)</f>
        <v>0</v>
      </c>
      <c r="G270" s="69">
        <f>SUM(G265:G269)</f>
        <v>0</v>
      </c>
    </row>
    <row r="271" spans="1:7" ht="13.5" thickTop="1" x14ac:dyDescent="0.2">
      <c r="A271" s="127"/>
      <c r="B271" s="127"/>
      <c r="C271" s="127"/>
      <c r="D271" s="127"/>
      <c r="E271" s="45"/>
    </row>
    <row r="272" spans="1:7" x14ac:dyDescent="0.2">
      <c r="A272" s="10" t="s">
        <v>57</v>
      </c>
      <c r="B272" s="10"/>
      <c r="C272" s="10"/>
      <c r="D272" s="55"/>
      <c r="E272" s="45"/>
    </row>
    <row r="273" spans="1:1" x14ac:dyDescent="0.2">
      <c r="A273" s="6" t="s">
        <v>58</v>
      </c>
    </row>
    <row r="274" spans="1:1" x14ac:dyDescent="0.2">
      <c r="A274" s="6" t="s">
        <v>59</v>
      </c>
    </row>
    <row r="275" spans="1:1" x14ac:dyDescent="0.2">
      <c r="A275" s="6" t="s">
        <v>60</v>
      </c>
    </row>
    <row r="276" spans="1:1" x14ac:dyDescent="0.2">
      <c r="A276" s="6" t="s">
        <v>61</v>
      </c>
    </row>
  </sheetData>
  <mergeCells count="9">
    <mergeCell ref="F262:F263"/>
    <mergeCell ref="G262:G263"/>
    <mergeCell ref="A271:D271"/>
    <mergeCell ref="A260:E260"/>
    <mergeCell ref="A262:A263"/>
    <mergeCell ref="B262:B263"/>
    <mergeCell ref="C262:C263"/>
    <mergeCell ref="D262:D263"/>
    <mergeCell ref="E262:E263"/>
  </mergeCells>
  <pageMargins left="0.75" right="0.5" top="1" bottom="0.5" header="0.25" footer="0.25"/>
  <pageSetup orientation="portrait" r:id="rId1"/>
  <headerFooter>
    <oddHeader xml:space="preserve">&amp;C&amp;"Arial,Bold" LOUISIANA STATE POLICE GAMING ENFORCEMENT DIVISION    
QUARTERLY VIDEO GAMING REVENUE REPORT      
THIRD QUARTER FY 2027
JANUARY - MARCH  
</oddHeader>
    <oddFooter>&amp;CPage &amp;P of &amp;N&amp;Rprepared by LSP Gaming Audit</oddFooter>
  </headerFooter>
  <rowBreaks count="5" manualBreakCount="5">
    <brk id="50" max="16383" man="1"/>
    <brk id="99" max="16383" man="1"/>
    <brk id="148" max="16383" man="1"/>
    <brk id="199" max="16383" man="1"/>
    <brk id="2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6"/>
  <sheetViews>
    <sheetView showGridLines="0" view="pageLayout" zoomScale="160" zoomScaleNormal="100" zoomScalePageLayoutView="160" workbookViewId="0">
      <selection activeCell="I6" sqref="I6"/>
    </sheetView>
  </sheetViews>
  <sheetFormatPr defaultRowHeight="12.75" x14ac:dyDescent="0.2"/>
  <cols>
    <col min="1" max="1" width="12" style="6" customWidth="1"/>
    <col min="2" max="2" width="9.140625" style="6" customWidth="1"/>
    <col min="3" max="3" width="6.42578125" style="6" customWidth="1"/>
    <col min="4" max="6" width="15.140625" style="37" bestFit="1" customWidth="1"/>
    <col min="7" max="7" width="14" style="37" bestFit="1" customWidth="1"/>
    <col min="8" max="8" width="9.5703125" bestFit="1" customWidth="1"/>
    <col min="9" max="9" width="13.85546875" bestFit="1" customWidth="1"/>
  </cols>
  <sheetData>
    <row r="1" spans="1:8" ht="13.5" thickBot="1" x14ac:dyDescent="0.25">
      <c r="A1" s="21" t="s">
        <v>18</v>
      </c>
      <c r="B1" s="21"/>
      <c r="G1" s="40"/>
    </row>
    <row r="2" spans="1:8" ht="13.5" thickTop="1" x14ac:dyDescent="0.2">
      <c r="A2" s="20" t="s">
        <v>1</v>
      </c>
      <c r="B2" s="19" t="s">
        <v>2</v>
      </c>
      <c r="C2" s="19" t="s">
        <v>2</v>
      </c>
      <c r="D2" s="41" t="s">
        <v>7</v>
      </c>
      <c r="E2" s="41" t="s">
        <v>7</v>
      </c>
      <c r="F2" s="41" t="s">
        <v>5</v>
      </c>
      <c r="G2" s="50" t="s">
        <v>10</v>
      </c>
    </row>
    <row r="3" spans="1:8" x14ac:dyDescent="0.2">
      <c r="A3" s="86" t="s">
        <v>0</v>
      </c>
      <c r="B3" s="87" t="s">
        <v>3</v>
      </c>
      <c r="C3" s="87" t="s">
        <v>4</v>
      </c>
      <c r="D3" s="88" t="s">
        <v>8</v>
      </c>
      <c r="E3" s="88" t="s">
        <v>9</v>
      </c>
      <c r="F3" s="88" t="s">
        <v>6</v>
      </c>
      <c r="G3" s="89" t="s">
        <v>11</v>
      </c>
    </row>
    <row r="4" spans="1:8" x14ac:dyDescent="0.2">
      <c r="A4" s="90" t="s">
        <v>12</v>
      </c>
      <c r="B4" s="83"/>
      <c r="C4" s="83"/>
      <c r="D4" s="91"/>
      <c r="E4" s="91"/>
      <c r="F4" s="92">
        <f>SUM(D4-E4)</f>
        <v>0</v>
      </c>
      <c r="G4" s="84">
        <f t="shared" ref="G4:G5" si="0">SUM(F4*0.26)</f>
        <v>0</v>
      </c>
    </row>
    <row r="5" spans="1:8" x14ac:dyDescent="0.2">
      <c r="A5" s="90" t="s">
        <v>13</v>
      </c>
      <c r="B5" s="83"/>
      <c r="C5" s="83"/>
      <c r="D5" s="91"/>
      <c r="E5" s="91"/>
      <c r="F5" s="92">
        <f>SUM(D5-E5)</f>
        <v>0</v>
      </c>
      <c r="G5" s="84">
        <f t="shared" si="0"/>
        <v>0</v>
      </c>
    </row>
    <row r="6" spans="1:8" x14ac:dyDescent="0.2">
      <c r="A6" s="82" t="s">
        <v>14</v>
      </c>
      <c r="B6" s="83"/>
      <c r="C6" s="83"/>
      <c r="D6" s="93"/>
      <c r="E6" s="93"/>
      <c r="F6" s="84">
        <f>SUM(D6-E6)</f>
        <v>0</v>
      </c>
      <c r="G6" s="84">
        <f>SUM(F6*0.325)</f>
        <v>0</v>
      </c>
    </row>
    <row r="7" spans="1:8" x14ac:dyDescent="0.2">
      <c r="A7" s="82" t="s">
        <v>15</v>
      </c>
      <c r="B7" s="82">
        <f t="shared" ref="B7:G7" si="1">SUM(B4:B6)</f>
        <v>0</v>
      </c>
      <c r="C7" s="82">
        <f t="shared" si="1"/>
        <v>0</v>
      </c>
      <c r="D7" s="85">
        <f t="shared" si="1"/>
        <v>0</v>
      </c>
      <c r="E7" s="85">
        <f t="shared" si="1"/>
        <v>0</v>
      </c>
      <c r="F7" s="85">
        <f t="shared" si="1"/>
        <v>0</v>
      </c>
      <c r="G7" s="85">
        <f t="shared" si="1"/>
        <v>0</v>
      </c>
      <c r="H7" s="65"/>
    </row>
    <row r="8" spans="1:8" x14ac:dyDescent="0.2">
      <c r="A8" s="117"/>
      <c r="B8" s="117"/>
      <c r="C8" s="117"/>
      <c r="D8" s="118"/>
      <c r="E8" s="118"/>
      <c r="F8" s="118"/>
      <c r="G8" s="118"/>
    </row>
    <row r="9" spans="1:8" x14ac:dyDescent="0.2">
      <c r="A9" s="119" t="s">
        <v>19</v>
      </c>
      <c r="B9" s="119"/>
      <c r="C9" s="120"/>
      <c r="D9" s="121"/>
      <c r="E9" s="121"/>
      <c r="F9" s="121"/>
      <c r="G9" s="121"/>
    </row>
    <row r="10" spans="1:8" x14ac:dyDescent="0.2">
      <c r="A10" s="97" t="s">
        <v>1</v>
      </c>
      <c r="B10" s="97" t="s">
        <v>2</v>
      </c>
      <c r="C10" s="97" t="s">
        <v>2</v>
      </c>
      <c r="D10" s="98" t="s">
        <v>7</v>
      </c>
      <c r="E10" s="98" t="s">
        <v>7</v>
      </c>
      <c r="F10" s="98" t="s">
        <v>5</v>
      </c>
      <c r="G10" s="98" t="s">
        <v>10</v>
      </c>
    </row>
    <row r="11" spans="1:8" x14ac:dyDescent="0.2">
      <c r="A11" s="97" t="s">
        <v>0</v>
      </c>
      <c r="B11" s="97" t="s">
        <v>3</v>
      </c>
      <c r="C11" s="97" t="s">
        <v>4</v>
      </c>
      <c r="D11" s="98" t="s">
        <v>8</v>
      </c>
      <c r="E11" s="98" t="s">
        <v>9</v>
      </c>
      <c r="F11" s="98" t="s">
        <v>6</v>
      </c>
      <c r="G11" s="98" t="s">
        <v>11</v>
      </c>
    </row>
    <row r="12" spans="1:8" x14ac:dyDescent="0.2">
      <c r="A12" s="82" t="s">
        <v>12</v>
      </c>
      <c r="B12" s="83"/>
      <c r="C12" s="83"/>
      <c r="D12" s="93"/>
      <c r="E12" s="93"/>
      <c r="F12" s="93">
        <f>SUM(D12-E12)</f>
        <v>0</v>
      </c>
      <c r="G12" s="84">
        <f t="shared" ref="G12:G13" si="2">SUM(F12*0.26)</f>
        <v>0</v>
      </c>
    </row>
    <row r="13" spans="1:8" x14ac:dyDescent="0.2">
      <c r="A13" s="82" t="s">
        <v>13</v>
      </c>
      <c r="B13" s="83"/>
      <c r="C13" s="83"/>
      <c r="D13" s="93"/>
      <c r="E13" s="93"/>
      <c r="F13" s="93">
        <f>SUM(D13-E13)</f>
        <v>0</v>
      </c>
      <c r="G13" s="84">
        <f t="shared" si="2"/>
        <v>0</v>
      </c>
    </row>
    <row r="14" spans="1:8" x14ac:dyDescent="0.2">
      <c r="A14" s="82" t="s">
        <v>14</v>
      </c>
      <c r="B14" s="83"/>
      <c r="C14" s="83"/>
      <c r="D14" s="93"/>
      <c r="E14" s="93"/>
      <c r="F14" s="93">
        <f>SUM(D14-E14)</f>
        <v>0</v>
      </c>
      <c r="G14" s="84">
        <f>SUM(F14*0.325)</f>
        <v>0</v>
      </c>
    </row>
    <row r="15" spans="1:8" x14ac:dyDescent="0.2">
      <c r="A15" s="112" t="s">
        <v>15</v>
      </c>
      <c r="B15" s="112">
        <f t="shared" ref="B15:G15" si="3">SUM(B12:B14)</f>
        <v>0</v>
      </c>
      <c r="C15" s="112">
        <f t="shared" si="3"/>
        <v>0</v>
      </c>
      <c r="D15" s="113">
        <f t="shared" si="3"/>
        <v>0</v>
      </c>
      <c r="E15" s="113">
        <f t="shared" si="3"/>
        <v>0</v>
      </c>
      <c r="F15" s="113">
        <f t="shared" si="3"/>
        <v>0</v>
      </c>
      <c r="G15" s="113">
        <f t="shared" si="3"/>
        <v>0</v>
      </c>
      <c r="H15" s="65"/>
    </row>
    <row r="16" spans="1:8" x14ac:dyDescent="0.2">
      <c r="A16" s="117"/>
      <c r="B16" s="117"/>
      <c r="C16" s="117"/>
      <c r="D16" s="118"/>
      <c r="E16" s="118"/>
      <c r="F16" s="118"/>
      <c r="G16" s="118"/>
    </row>
    <row r="17" spans="1:14" x14ac:dyDescent="0.2">
      <c r="A17" s="114" t="s">
        <v>20</v>
      </c>
      <c r="B17" s="114"/>
      <c r="C17" s="115"/>
      <c r="D17" s="116"/>
      <c r="E17" s="116"/>
      <c r="F17" s="116"/>
      <c r="G17" s="116"/>
    </row>
    <row r="18" spans="1:14" x14ac:dyDescent="0.2">
      <c r="A18" s="97" t="s">
        <v>1</v>
      </c>
      <c r="B18" s="97" t="s">
        <v>2</v>
      </c>
      <c r="C18" s="97" t="s">
        <v>2</v>
      </c>
      <c r="D18" s="98" t="s">
        <v>7</v>
      </c>
      <c r="E18" s="98" t="s">
        <v>7</v>
      </c>
      <c r="F18" s="98" t="s">
        <v>5</v>
      </c>
      <c r="G18" s="98" t="s">
        <v>10</v>
      </c>
      <c r="N18" s="67"/>
    </row>
    <row r="19" spans="1:14" x14ac:dyDescent="0.2">
      <c r="A19" s="97" t="s">
        <v>0</v>
      </c>
      <c r="B19" s="97" t="s">
        <v>3</v>
      </c>
      <c r="C19" s="97" t="s">
        <v>4</v>
      </c>
      <c r="D19" s="98" t="s">
        <v>8</v>
      </c>
      <c r="E19" s="98" t="s">
        <v>9</v>
      </c>
      <c r="F19" s="98" t="s">
        <v>6</v>
      </c>
      <c r="G19" s="98" t="s">
        <v>11</v>
      </c>
    </row>
    <row r="20" spans="1:14" x14ac:dyDescent="0.2">
      <c r="A20" s="82" t="s">
        <v>12</v>
      </c>
      <c r="B20" s="83"/>
      <c r="C20" s="83"/>
      <c r="D20" s="84"/>
      <c r="E20" s="84"/>
      <c r="F20" s="84">
        <f>SUM(D20-E20)</f>
        <v>0</v>
      </c>
      <c r="G20" s="84">
        <f t="shared" ref="G20:G21" si="4">SUM(F20*0.26)</f>
        <v>0</v>
      </c>
    </row>
    <row r="21" spans="1:14" x14ac:dyDescent="0.2">
      <c r="A21" s="82" t="s">
        <v>13</v>
      </c>
      <c r="B21" s="83"/>
      <c r="C21" s="83"/>
      <c r="D21" s="84"/>
      <c r="E21" s="84"/>
      <c r="F21" s="84">
        <f>SUM(D21-E21)</f>
        <v>0</v>
      </c>
      <c r="G21" s="84">
        <f t="shared" si="4"/>
        <v>0</v>
      </c>
    </row>
    <row r="22" spans="1:14" x14ac:dyDescent="0.2">
      <c r="A22" s="82" t="s">
        <v>14</v>
      </c>
      <c r="B22" s="83"/>
      <c r="C22" s="83"/>
      <c r="D22" s="84"/>
      <c r="E22" s="84"/>
      <c r="F22" s="84">
        <f>SUM(D22-E22)</f>
        <v>0</v>
      </c>
      <c r="G22" s="84">
        <f>SUM(F22*0.325)</f>
        <v>0</v>
      </c>
    </row>
    <row r="23" spans="1:14" x14ac:dyDescent="0.2">
      <c r="A23" s="112" t="s">
        <v>15</v>
      </c>
      <c r="B23" s="112">
        <f t="shared" ref="B23:F23" si="5">SUM(B20:B22)</f>
        <v>0</v>
      </c>
      <c r="C23" s="112">
        <f t="shared" si="5"/>
        <v>0</v>
      </c>
      <c r="D23" s="113">
        <f t="shared" si="5"/>
        <v>0</v>
      </c>
      <c r="E23" s="113">
        <f t="shared" si="5"/>
        <v>0</v>
      </c>
      <c r="F23" s="113">
        <f t="shared" si="5"/>
        <v>0</v>
      </c>
      <c r="G23" s="113">
        <f>SUM(G20:G22)</f>
        <v>0</v>
      </c>
      <c r="H23" s="65"/>
    </row>
    <row r="24" spans="1:14" x14ac:dyDescent="0.2">
      <c r="A24" s="120"/>
      <c r="B24" s="120"/>
      <c r="C24" s="120"/>
      <c r="D24" s="121"/>
      <c r="E24" s="121"/>
      <c r="F24" s="121"/>
      <c r="G24" s="121"/>
    </row>
    <row r="25" spans="1:14" x14ac:dyDescent="0.2">
      <c r="A25" s="114" t="s">
        <v>21</v>
      </c>
      <c r="B25" s="114"/>
      <c r="C25" s="115"/>
      <c r="D25" s="116"/>
      <c r="E25" s="116"/>
      <c r="F25" s="116"/>
      <c r="G25" s="116"/>
    </row>
    <row r="26" spans="1:14" x14ac:dyDescent="0.2">
      <c r="A26" s="97" t="s">
        <v>1</v>
      </c>
      <c r="B26" s="97" t="s">
        <v>2</v>
      </c>
      <c r="C26" s="97" t="s">
        <v>2</v>
      </c>
      <c r="D26" s="98" t="s">
        <v>7</v>
      </c>
      <c r="E26" s="98" t="s">
        <v>7</v>
      </c>
      <c r="F26" s="98" t="s">
        <v>5</v>
      </c>
      <c r="G26" s="98" t="s">
        <v>10</v>
      </c>
    </row>
    <row r="27" spans="1:14" x14ac:dyDescent="0.2">
      <c r="A27" s="97" t="s">
        <v>0</v>
      </c>
      <c r="B27" s="97" t="s">
        <v>3</v>
      </c>
      <c r="C27" s="97" t="s">
        <v>4</v>
      </c>
      <c r="D27" s="98" t="s">
        <v>8</v>
      </c>
      <c r="E27" s="98" t="s">
        <v>9</v>
      </c>
      <c r="F27" s="98" t="s">
        <v>6</v>
      </c>
      <c r="G27" s="98" t="s">
        <v>11</v>
      </c>
    </row>
    <row r="28" spans="1:14" x14ac:dyDescent="0.2">
      <c r="A28" s="82" t="s">
        <v>12</v>
      </c>
      <c r="B28" s="83"/>
      <c r="C28" s="83"/>
      <c r="D28" s="84"/>
      <c r="E28" s="84"/>
      <c r="F28" s="84">
        <f>SUM(D28-E28)</f>
        <v>0</v>
      </c>
      <c r="G28" s="84">
        <f t="shared" ref="G28:G30" si="6">SUM(F28*0.26)</f>
        <v>0</v>
      </c>
    </row>
    <row r="29" spans="1:14" x14ac:dyDescent="0.2">
      <c r="A29" s="82" t="s">
        <v>13</v>
      </c>
      <c r="B29" s="83"/>
      <c r="C29" s="83"/>
      <c r="D29" s="84"/>
      <c r="E29" s="84"/>
      <c r="F29" s="84">
        <f>SUM(D29-E29)</f>
        <v>0</v>
      </c>
      <c r="G29" s="84">
        <f t="shared" si="6"/>
        <v>0</v>
      </c>
    </row>
    <row r="30" spans="1:14" x14ac:dyDescent="0.2">
      <c r="A30" s="82" t="s">
        <v>16</v>
      </c>
      <c r="B30" s="83"/>
      <c r="C30" s="83"/>
      <c r="D30" s="84"/>
      <c r="E30" s="84"/>
      <c r="F30" s="84">
        <f>SUM(D30-E30)</f>
        <v>0</v>
      </c>
      <c r="G30" s="84">
        <f t="shared" si="6"/>
        <v>0</v>
      </c>
    </row>
    <row r="31" spans="1:14" x14ac:dyDescent="0.2">
      <c r="A31" s="82" t="s">
        <v>14</v>
      </c>
      <c r="B31" s="83"/>
      <c r="C31" s="83"/>
      <c r="D31" s="84"/>
      <c r="E31" s="84"/>
      <c r="F31" s="84">
        <f>SUM(D31-E31)</f>
        <v>0</v>
      </c>
      <c r="G31" s="84">
        <f>SUM(F31*0.325)</f>
        <v>0</v>
      </c>
    </row>
    <row r="32" spans="1:14" x14ac:dyDescent="0.2">
      <c r="A32" s="112" t="s">
        <v>15</v>
      </c>
      <c r="B32" s="112">
        <f t="shared" ref="B32:G32" si="7">SUM(B28:B31)</f>
        <v>0</v>
      </c>
      <c r="C32" s="112">
        <f t="shared" si="7"/>
        <v>0</v>
      </c>
      <c r="D32" s="113">
        <f t="shared" si="7"/>
        <v>0</v>
      </c>
      <c r="E32" s="113">
        <f>SUM(E28:E31)</f>
        <v>0</v>
      </c>
      <c r="F32" s="113">
        <f t="shared" si="7"/>
        <v>0</v>
      </c>
      <c r="G32" s="113">
        <f t="shared" si="7"/>
        <v>0</v>
      </c>
      <c r="H32" s="65"/>
    </row>
    <row r="33" spans="1:8" x14ac:dyDescent="0.2">
      <c r="A33" s="120"/>
      <c r="B33" s="120"/>
      <c r="C33" s="120"/>
      <c r="D33" s="121"/>
      <c r="E33" s="121"/>
      <c r="F33" s="121"/>
      <c r="G33" s="121"/>
    </row>
    <row r="34" spans="1:8" x14ac:dyDescent="0.2">
      <c r="A34" s="114" t="s">
        <v>22</v>
      </c>
      <c r="B34" s="114"/>
      <c r="C34" s="115"/>
      <c r="D34" s="116"/>
      <c r="E34" s="116"/>
      <c r="F34" s="116"/>
      <c r="G34" s="116"/>
    </row>
    <row r="35" spans="1:8" x14ac:dyDescent="0.2">
      <c r="A35" s="97" t="s">
        <v>1</v>
      </c>
      <c r="B35" s="97" t="s">
        <v>2</v>
      </c>
      <c r="C35" s="97" t="s">
        <v>2</v>
      </c>
      <c r="D35" s="98" t="s">
        <v>7</v>
      </c>
      <c r="E35" s="98" t="s">
        <v>7</v>
      </c>
      <c r="F35" s="98" t="s">
        <v>5</v>
      </c>
      <c r="G35" s="98" t="s">
        <v>10</v>
      </c>
    </row>
    <row r="36" spans="1:8" x14ac:dyDescent="0.2">
      <c r="A36" s="97" t="s">
        <v>0</v>
      </c>
      <c r="B36" s="97" t="s">
        <v>3</v>
      </c>
      <c r="C36" s="97" t="s">
        <v>4</v>
      </c>
      <c r="D36" s="98" t="s">
        <v>8</v>
      </c>
      <c r="E36" s="98" t="s">
        <v>9</v>
      </c>
      <c r="F36" s="98" t="s">
        <v>6</v>
      </c>
      <c r="G36" s="98" t="s">
        <v>11</v>
      </c>
    </row>
    <row r="37" spans="1:8" x14ac:dyDescent="0.2">
      <c r="A37" s="82" t="s">
        <v>12</v>
      </c>
      <c r="B37" s="83"/>
      <c r="C37" s="83"/>
      <c r="D37" s="84"/>
      <c r="E37" s="84"/>
      <c r="F37" s="84">
        <f>SUM(D37-E37)</f>
        <v>0</v>
      </c>
      <c r="G37" s="84">
        <f>SUM(F37*0.26)</f>
        <v>0</v>
      </c>
    </row>
    <row r="38" spans="1:8" x14ac:dyDescent="0.2">
      <c r="A38" s="82" t="s">
        <v>13</v>
      </c>
      <c r="B38" s="83"/>
      <c r="C38" s="83"/>
      <c r="D38" s="84"/>
      <c r="E38" s="84"/>
      <c r="F38" s="84">
        <f>SUM(D38-E38)</f>
        <v>0</v>
      </c>
      <c r="G38" s="84">
        <f>SUM(F38*0.26)</f>
        <v>0</v>
      </c>
    </row>
    <row r="39" spans="1:8" x14ac:dyDescent="0.2">
      <c r="A39" s="82" t="s">
        <v>16</v>
      </c>
      <c r="B39" s="83"/>
      <c r="C39" s="83"/>
      <c r="D39" s="84"/>
      <c r="E39" s="84"/>
      <c r="F39" s="84">
        <f>SUM(D39-E39)</f>
        <v>0</v>
      </c>
      <c r="G39" s="84">
        <f>SUM(F39*0.26)</f>
        <v>0</v>
      </c>
    </row>
    <row r="40" spans="1:8" x14ac:dyDescent="0.2">
      <c r="A40" s="82" t="s">
        <v>14</v>
      </c>
      <c r="B40" s="83"/>
      <c r="C40" s="83"/>
      <c r="D40" s="84"/>
      <c r="E40" s="84"/>
      <c r="F40" s="84">
        <f>SUM(D40-E40)</f>
        <v>0</v>
      </c>
      <c r="G40" s="84">
        <f>SUM(F40*0.325)</f>
        <v>0</v>
      </c>
    </row>
    <row r="41" spans="1:8" x14ac:dyDescent="0.2">
      <c r="A41" s="112" t="s">
        <v>15</v>
      </c>
      <c r="B41" s="112">
        <f t="shared" ref="B41:G41" si="8">SUM(B37:B40)</f>
        <v>0</v>
      </c>
      <c r="C41" s="112">
        <f t="shared" si="8"/>
        <v>0</v>
      </c>
      <c r="D41" s="113">
        <f t="shared" si="8"/>
        <v>0</v>
      </c>
      <c r="E41" s="113">
        <f t="shared" si="8"/>
        <v>0</v>
      </c>
      <c r="F41" s="113">
        <f t="shared" si="8"/>
        <v>0</v>
      </c>
      <c r="G41" s="113">
        <f t="shared" si="8"/>
        <v>0</v>
      </c>
      <c r="H41" s="65"/>
    </row>
    <row r="42" spans="1:8" x14ac:dyDescent="0.2">
      <c r="A42" s="120"/>
      <c r="B42" s="120"/>
      <c r="C42" s="120"/>
      <c r="D42" s="121"/>
      <c r="E42" s="121"/>
      <c r="F42" s="121"/>
      <c r="G42" s="121"/>
    </row>
    <row r="43" spans="1:8" x14ac:dyDescent="0.2">
      <c r="A43" s="122" t="s">
        <v>23</v>
      </c>
      <c r="B43" s="114"/>
      <c r="C43" s="115"/>
      <c r="D43" s="116"/>
      <c r="E43" s="116"/>
      <c r="F43" s="116"/>
      <c r="G43" s="116"/>
    </row>
    <row r="44" spans="1:8" x14ac:dyDescent="0.2">
      <c r="A44" s="97" t="s">
        <v>1</v>
      </c>
      <c r="B44" s="97" t="s">
        <v>2</v>
      </c>
      <c r="C44" s="97" t="s">
        <v>2</v>
      </c>
      <c r="D44" s="98" t="s">
        <v>7</v>
      </c>
      <c r="E44" s="98" t="s">
        <v>7</v>
      </c>
      <c r="F44" s="98" t="s">
        <v>5</v>
      </c>
      <c r="G44" s="98" t="s">
        <v>10</v>
      </c>
    </row>
    <row r="45" spans="1:8" x14ac:dyDescent="0.2">
      <c r="A45" s="97" t="s">
        <v>0</v>
      </c>
      <c r="B45" s="97" t="s">
        <v>3</v>
      </c>
      <c r="C45" s="97" t="s">
        <v>4</v>
      </c>
      <c r="D45" s="98" t="s">
        <v>8</v>
      </c>
      <c r="E45" s="98" t="s">
        <v>9</v>
      </c>
      <c r="F45" s="98" t="s">
        <v>6</v>
      </c>
      <c r="G45" s="98" t="s">
        <v>11</v>
      </c>
    </row>
    <row r="46" spans="1:8" x14ac:dyDescent="0.2">
      <c r="A46" s="82" t="s">
        <v>12</v>
      </c>
      <c r="B46" s="83"/>
      <c r="C46" s="83"/>
      <c r="D46" s="84"/>
      <c r="E46" s="84"/>
      <c r="F46" s="84">
        <f>SUM(D46-E46)</f>
        <v>0</v>
      </c>
      <c r="G46" s="84">
        <f>SUM(F46*0.26)</f>
        <v>0</v>
      </c>
    </row>
    <row r="47" spans="1:8" x14ac:dyDescent="0.2">
      <c r="A47" s="82" t="s">
        <v>13</v>
      </c>
      <c r="B47" s="83"/>
      <c r="C47" s="83"/>
      <c r="D47" s="84"/>
      <c r="E47" s="84"/>
      <c r="F47" s="84">
        <f>SUM(D47-E47)</f>
        <v>0</v>
      </c>
      <c r="G47" s="84">
        <f>SUM(F47*0.26)</f>
        <v>0</v>
      </c>
    </row>
    <row r="48" spans="1:8" x14ac:dyDescent="0.2">
      <c r="A48" s="82" t="s">
        <v>14</v>
      </c>
      <c r="B48" s="83"/>
      <c r="C48" s="83"/>
      <c r="D48" s="84"/>
      <c r="E48" s="84"/>
      <c r="F48" s="84">
        <f>SUM(D48-E48)</f>
        <v>0</v>
      </c>
      <c r="G48" s="84">
        <f>SUM(F48*0.325)</f>
        <v>0</v>
      </c>
    </row>
    <row r="49" spans="1:8" x14ac:dyDescent="0.2">
      <c r="A49" s="82" t="s">
        <v>15</v>
      </c>
      <c r="B49" s="82"/>
      <c r="C49" s="82"/>
      <c r="D49" s="85"/>
      <c r="E49" s="85"/>
      <c r="F49" s="85">
        <f t="shared" ref="F49:G49" si="9">SUM(F46:F48)</f>
        <v>0</v>
      </c>
      <c r="G49" s="85">
        <f t="shared" si="9"/>
        <v>0</v>
      </c>
      <c r="H49" s="65"/>
    </row>
    <row r="50" spans="1:8" x14ac:dyDescent="0.2">
      <c r="A50" s="95"/>
      <c r="B50" s="95"/>
      <c r="C50" s="95"/>
      <c r="D50" s="96"/>
      <c r="E50" s="96"/>
      <c r="F50" s="96"/>
      <c r="G50" s="96"/>
    </row>
    <row r="51" spans="1:8" x14ac:dyDescent="0.2">
      <c r="A51" s="94" t="s">
        <v>24</v>
      </c>
      <c r="B51" s="94"/>
      <c r="C51" s="95"/>
      <c r="D51" s="96"/>
      <c r="E51" s="96"/>
      <c r="F51" s="96"/>
      <c r="G51" s="96"/>
    </row>
    <row r="52" spans="1:8" x14ac:dyDescent="0.2">
      <c r="A52" s="97" t="s">
        <v>1</v>
      </c>
      <c r="B52" s="97" t="s">
        <v>2</v>
      </c>
      <c r="C52" s="97" t="s">
        <v>2</v>
      </c>
      <c r="D52" s="98" t="s">
        <v>7</v>
      </c>
      <c r="E52" s="98" t="s">
        <v>7</v>
      </c>
      <c r="F52" s="98" t="s">
        <v>5</v>
      </c>
      <c r="G52" s="98" t="s">
        <v>10</v>
      </c>
    </row>
    <row r="53" spans="1:8" x14ac:dyDescent="0.2">
      <c r="A53" s="97" t="s">
        <v>0</v>
      </c>
      <c r="B53" s="97" t="s">
        <v>3</v>
      </c>
      <c r="C53" s="97" t="s">
        <v>4</v>
      </c>
      <c r="D53" s="98" t="s">
        <v>8</v>
      </c>
      <c r="E53" s="98" t="s">
        <v>9</v>
      </c>
      <c r="F53" s="98" t="s">
        <v>6</v>
      </c>
      <c r="G53" s="98" t="s">
        <v>11</v>
      </c>
    </row>
    <row r="54" spans="1:8" x14ac:dyDescent="0.2">
      <c r="A54" s="82" t="s">
        <v>12</v>
      </c>
      <c r="B54" s="83"/>
      <c r="C54" s="83"/>
      <c r="D54" s="84"/>
      <c r="E54" s="84"/>
      <c r="F54" s="84">
        <f>SUM(D54-E54)</f>
        <v>0</v>
      </c>
      <c r="G54" s="84">
        <f>SUM(F54*0.26)</f>
        <v>0</v>
      </c>
    </row>
    <row r="55" spans="1:8" x14ac:dyDescent="0.2">
      <c r="A55" s="82" t="s">
        <v>13</v>
      </c>
      <c r="B55" s="83"/>
      <c r="C55" s="83"/>
      <c r="D55" s="84"/>
      <c r="E55" s="84"/>
      <c r="F55" s="84">
        <f>SUM(D55-E55)</f>
        <v>0</v>
      </c>
      <c r="G55" s="84">
        <f>SUM(F55*0.26)</f>
        <v>0</v>
      </c>
    </row>
    <row r="56" spans="1:8" x14ac:dyDescent="0.2">
      <c r="A56" s="82" t="s">
        <v>16</v>
      </c>
      <c r="B56" s="83"/>
      <c r="C56" s="83"/>
      <c r="D56" s="84"/>
      <c r="E56" s="84"/>
      <c r="F56" s="84">
        <f>SUM(D56-E56)</f>
        <v>0</v>
      </c>
      <c r="G56" s="84">
        <f>SUM(F56*0.26)</f>
        <v>0</v>
      </c>
    </row>
    <row r="57" spans="1:8" x14ac:dyDescent="0.2">
      <c r="A57" s="82" t="s">
        <v>15</v>
      </c>
      <c r="B57" s="82">
        <f>SUM(B54:B56)</f>
        <v>0</v>
      </c>
      <c r="C57" s="82">
        <f t="shared" ref="C57" si="10">SUM(C54:C56)</f>
        <v>0</v>
      </c>
      <c r="D57" s="85">
        <f>SUM(D54:D56)</f>
        <v>0</v>
      </c>
      <c r="E57" s="85">
        <f t="shared" ref="E57:G57" si="11">SUM(E54:E56)</f>
        <v>0</v>
      </c>
      <c r="F57" s="85">
        <f t="shared" si="11"/>
        <v>0</v>
      </c>
      <c r="G57" s="99">
        <f t="shared" si="11"/>
        <v>0</v>
      </c>
      <c r="H57" s="65"/>
    </row>
    <row r="58" spans="1:8" x14ac:dyDescent="0.2">
      <c r="A58" s="95"/>
      <c r="B58" s="95"/>
      <c r="C58" s="95"/>
      <c r="D58" s="96"/>
      <c r="E58" s="96"/>
      <c r="F58" s="96"/>
      <c r="G58" s="96"/>
    </row>
    <row r="59" spans="1:8" x14ac:dyDescent="0.2">
      <c r="A59" s="94" t="s">
        <v>25</v>
      </c>
      <c r="B59" s="94"/>
      <c r="C59" s="95"/>
      <c r="D59" s="96"/>
      <c r="E59" s="96"/>
      <c r="F59" s="96"/>
      <c r="G59" s="96"/>
    </row>
    <row r="60" spans="1:8" x14ac:dyDescent="0.2">
      <c r="A60" s="97" t="s">
        <v>1</v>
      </c>
      <c r="B60" s="97" t="s">
        <v>2</v>
      </c>
      <c r="C60" s="97" t="s">
        <v>2</v>
      </c>
      <c r="D60" s="98" t="s">
        <v>7</v>
      </c>
      <c r="E60" s="98" t="s">
        <v>7</v>
      </c>
      <c r="F60" s="98" t="s">
        <v>5</v>
      </c>
      <c r="G60" s="98" t="s">
        <v>10</v>
      </c>
    </row>
    <row r="61" spans="1:8" x14ac:dyDescent="0.2">
      <c r="A61" s="97" t="s">
        <v>0</v>
      </c>
      <c r="B61" s="97" t="s">
        <v>3</v>
      </c>
      <c r="C61" s="97" t="s">
        <v>4</v>
      </c>
      <c r="D61" s="98" t="s">
        <v>8</v>
      </c>
      <c r="E61" s="98" t="s">
        <v>9</v>
      </c>
      <c r="F61" s="98" t="s">
        <v>6</v>
      </c>
      <c r="G61" s="98" t="s">
        <v>11</v>
      </c>
    </row>
    <row r="62" spans="1:8" x14ac:dyDescent="0.2">
      <c r="A62" s="82" t="s">
        <v>12</v>
      </c>
      <c r="B62" s="83"/>
      <c r="C62" s="83"/>
      <c r="D62" s="84"/>
      <c r="E62" s="84"/>
      <c r="F62" s="84">
        <f>SUM(D62-E62)</f>
        <v>0</v>
      </c>
      <c r="G62" s="84">
        <f>SUM(F62*0.26)</f>
        <v>0</v>
      </c>
    </row>
    <row r="63" spans="1:8" x14ac:dyDescent="0.2">
      <c r="A63" s="82" t="s">
        <v>14</v>
      </c>
      <c r="B63" s="83"/>
      <c r="C63" s="83"/>
      <c r="D63" s="84"/>
      <c r="E63" s="84"/>
      <c r="F63" s="84">
        <f>SUM(D63-E63)</f>
        <v>0</v>
      </c>
      <c r="G63" s="84">
        <f>SUM(F63*0.325)</f>
        <v>0</v>
      </c>
    </row>
    <row r="64" spans="1:8" x14ac:dyDescent="0.2">
      <c r="A64" s="82" t="s">
        <v>15</v>
      </c>
      <c r="B64" s="82">
        <f>SUM(B62:B63)</f>
        <v>0</v>
      </c>
      <c r="C64" s="82">
        <f>SUM(C62:C63)</f>
        <v>0</v>
      </c>
      <c r="D64" s="85">
        <f t="shared" ref="D64:G64" si="12">SUM(D62:D63)</f>
        <v>0</v>
      </c>
      <c r="E64" s="85">
        <f t="shared" si="12"/>
        <v>0</v>
      </c>
      <c r="F64" s="85">
        <f t="shared" si="12"/>
        <v>0</v>
      </c>
      <c r="G64" s="85">
        <f t="shared" si="12"/>
        <v>0</v>
      </c>
      <c r="H64" s="65"/>
    </row>
    <row r="65" spans="1:8" x14ac:dyDescent="0.2">
      <c r="A65" s="95"/>
      <c r="B65" s="95"/>
      <c r="C65" s="95"/>
      <c r="D65" s="96"/>
      <c r="E65" s="96"/>
      <c r="F65" s="96"/>
      <c r="G65" s="96"/>
    </row>
    <row r="66" spans="1:8" x14ac:dyDescent="0.2">
      <c r="A66" s="94" t="s">
        <v>26</v>
      </c>
      <c r="B66" s="94"/>
      <c r="C66" s="95"/>
      <c r="D66" s="96"/>
      <c r="E66" s="96"/>
      <c r="F66" s="96"/>
      <c r="G66" s="96"/>
    </row>
    <row r="67" spans="1:8" x14ac:dyDescent="0.2">
      <c r="A67" s="97" t="s">
        <v>1</v>
      </c>
      <c r="B67" s="97" t="s">
        <v>2</v>
      </c>
      <c r="C67" s="97" t="s">
        <v>2</v>
      </c>
      <c r="D67" s="98" t="s">
        <v>7</v>
      </c>
      <c r="E67" s="98" t="s">
        <v>7</v>
      </c>
      <c r="F67" s="98" t="s">
        <v>5</v>
      </c>
      <c r="G67" s="98" t="s">
        <v>10</v>
      </c>
    </row>
    <row r="68" spans="1:8" x14ac:dyDescent="0.2">
      <c r="A68" s="97" t="s">
        <v>0</v>
      </c>
      <c r="B68" s="97" t="s">
        <v>3</v>
      </c>
      <c r="C68" s="97" t="s">
        <v>4</v>
      </c>
      <c r="D68" s="98" t="s">
        <v>8</v>
      </c>
      <c r="E68" s="98" t="s">
        <v>9</v>
      </c>
      <c r="F68" s="98" t="s">
        <v>6</v>
      </c>
      <c r="G68" s="98" t="s">
        <v>11</v>
      </c>
    </row>
    <row r="69" spans="1:8" x14ac:dyDescent="0.2">
      <c r="A69" s="82" t="s">
        <v>12</v>
      </c>
      <c r="B69" s="83"/>
      <c r="C69" s="83"/>
      <c r="D69" s="84"/>
      <c r="E69" s="84"/>
      <c r="F69" s="84">
        <f>SUM(D69-E69)</f>
        <v>0</v>
      </c>
      <c r="G69" s="84">
        <f>SUM(F69*0.26)</f>
        <v>0</v>
      </c>
    </row>
    <row r="70" spans="1:8" x14ac:dyDescent="0.2">
      <c r="A70" s="82" t="s">
        <v>13</v>
      </c>
      <c r="B70" s="83"/>
      <c r="C70" s="83"/>
      <c r="D70" s="84"/>
      <c r="E70" s="84"/>
      <c r="F70" s="84">
        <f>SUM(D70-E70)</f>
        <v>0</v>
      </c>
      <c r="G70" s="84">
        <f>SUM(F70*0.26)</f>
        <v>0</v>
      </c>
    </row>
    <row r="71" spans="1:8" x14ac:dyDescent="0.2">
      <c r="A71" s="82" t="s">
        <v>14</v>
      </c>
      <c r="B71" s="83"/>
      <c r="C71" s="83"/>
      <c r="D71" s="84"/>
      <c r="E71" s="84"/>
      <c r="F71" s="84">
        <f>SUM(D71-E71)</f>
        <v>0</v>
      </c>
      <c r="G71" s="84">
        <f>SUM(F71*0.325)</f>
        <v>0</v>
      </c>
    </row>
    <row r="72" spans="1:8" x14ac:dyDescent="0.2">
      <c r="A72" s="82" t="s">
        <v>15</v>
      </c>
      <c r="B72" s="82">
        <f t="shared" ref="B72:G72" si="13">SUM(B69:B71)</f>
        <v>0</v>
      </c>
      <c r="C72" s="82">
        <f t="shared" si="13"/>
        <v>0</v>
      </c>
      <c r="D72" s="85">
        <f t="shared" si="13"/>
        <v>0</v>
      </c>
      <c r="E72" s="85">
        <f t="shared" si="13"/>
        <v>0</v>
      </c>
      <c r="F72" s="85">
        <f t="shared" si="13"/>
        <v>0</v>
      </c>
      <c r="G72" s="85">
        <f t="shared" si="13"/>
        <v>0</v>
      </c>
      <c r="H72" s="65"/>
    </row>
    <row r="73" spans="1:8" x14ac:dyDescent="0.2">
      <c r="A73" s="95"/>
      <c r="B73" s="95"/>
      <c r="C73" s="95"/>
      <c r="D73" s="96"/>
      <c r="E73" s="96"/>
      <c r="F73" s="96"/>
      <c r="G73" s="96"/>
    </row>
    <row r="74" spans="1:8" x14ac:dyDescent="0.2">
      <c r="A74" s="94" t="s">
        <v>27</v>
      </c>
      <c r="B74" s="94"/>
      <c r="C74" s="95"/>
      <c r="D74" s="96"/>
      <c r="E74" s="96"/>
      <c r="F74" s="96"/>
      <c r="G74" s="96"/>
    </row>
    <row r="75" spans="1:8" x14ac:dyDescent="0.2">
      <c r="A75" s="97" t="s">
        <v>1</v>
      </c>
      <c r="B75" s="97" t="s">
        <v>2</v>
      </c>
      <c r="C75" s="97" t="s">
        <v>2</v>
      </c>
      <c r="D75" s="98" t="s">
        <v>7</v>
      </c>
      <c r="E75" s="98" t="s">
        <v>7</v>
      </c>
      <c r="F75" s="98" t="s">
        <v>5</v>
      </c>
      <c r="G75" s="98" t="s">
        <v>10</v>
      </c>
    </row>
    <row r="76" spans="1:8" x14ac:dyDescent="0.2">
      <c r="A76" s="97" t="s">
        <v>0</v>
      </c>
      <c r="B76" s="97" t="s">
        <v>3</v>
      </c>
      <c r="C76" s="97" t="s">
        <v>4</v>
      </c>
      <c r="D76" s="98" t="s">
        <v>8</v>
      </c>
      <c r="E76" s="98" t="s">
        <v>9</v>
      </c>
      <c r="F76" s="98" t="s">
        <v>6</v>
      </c>
      <c r="G76" s="98" t="s">
        <v>11</v>
      </c>
    </row>
    <row r="77" spans="1:8" x14ac:dyDescent="0.2">
      <c r="A77" s="82" t="s">
        <v>12</v>
      </c>
      <c r="B77" s="83"/>
      <c r="C77" s="83"/>
      <c r="D77" s="84"/>
      <c r="E77" s="84"/>
      <c r="F77" s="84">
        <f>SUM(D77-E77)</f>
        <v>0</v>
      </c>
      <c r="G77" s="84">
        <f>SUM(F77*0.26)</f>
        <v>0</v>
      </c>
    </row>
    <row r="78" spans="1:8" x14ac:dyDescent="0.2">
      <c r="A78" s="82" t="s">
        <v>13</v>
      </c>
      <c r="B78" s="83"/>
      <c r="C78" s="83"/>
      <c r="D78" s="84"/>
      <c r="E78" s="84"/>
      <c r="F78" s="84">
        <f>SUM(D78-E78)</f>
        <v>0</v>
      </c>
      <c r="G78" s="84">
        <f>SUM(F78*0.26)</f>
        <v>0</v>
      </c>
    </row>
    <row r="79" spans="1:8" x14ac:dyDescent="0.2">
      <c r="A79" s="82" t="s">
        <v>14</v>
      </c>
      <c r="B79" s="83"/>
      <c r="C79" s="83"/>
      <c r="D79" s="84"/>
      <c r="E79" s="84"/>
      <c r="F79" s="84">
        <f>SUM(D79-E79)</f>
        <v>0</v>
      </c>
      <c r="G79" s="84">
        <f>SUM(F79*0.325)</f>
        <v>0</v>
      </c>
    </row>
    <row r="80" spans="1:8" x14ac:dyDescent="0.2">
      <c r="A80" s="82" t="s">
        <v>15</v>
      </c>
      <c r="B80" s="82">
        <f t="shared" ref="B80:G80" si="14">SUM(B77:B79)</f>
        <v>0</v>
      </c>
      <c r="C80" s="82">
        <f t="shared" si="14"/>
        <v>0</v>
      </c>
      <c r="D80" s="85">
        <f t="shared" si="14"/>
        <v>0</v>
      </c>
      <c r="E80" s="85">
        <f t="shared" si="14"/>
        <v>0</v>
      </c>
      <c r="F80" s="85">
        <f t="shared" si="14"/>
        <v>0</v>
      </c>
      <c r="G80" s="85">
        <f t="shared" si="14"/>
        <v>0</v>
      </c>
      <c r="H80" s="65"/>
    </row>
    <row r="81" spans="1:8" x14ac:dyDescent="0.2">
      <c r="A81" s="95"/>
      <c r="B81" s="95"/>
      <c r="C81" s="95"/>
      <c r="D81" s="96"/>
      <c r="E81" s="96"/>
      <c r="F81" s="96"/>
      <c r="G81" s="96"/>
    </row>
    <row r="82" spans="1:8" x14ac:dyDescent="0.2">
      <c r="A82" s="94" t="s">
        <v>28</v>
      </c>
      <c r="B82" s="94"/>
      <c r="C82" s="95"/>
      <c r="D82" s="96"/>
      <c r="E82" s="96"/>
      <c r="F82" s="96"/>
      <c r="G82" s="96"/>
    </row>
    <row r="83" spans="1:8" x14ac:dyDescent="0.2">
      <c r="A83" s="97" t="s">
        <v>1</v>
      </c>
      <c r="B83" s="97" t="s">
        <v>2</v>
      </c>
      <c r="C83" s="97" t="s">
        <v>2</v>
      </c>
      <c r="D83" s="98" t="s">
        <v>7</v>
      </c>
      <c r="E83" s="98" t="s">
        <v>7</v>
      </c>
      <c r="F83" s="98" t="s">
        <v>5</v>
      </c>
      <c r="G83" s="98" t="s">
        <v>10</v>
      </c>
    </row>
    <row r="84" spans="1:8" x14ac:dyDescent="0.2">
      <c r="A84" s="97" t="s">
        <v>0</v>
      </c>
      <c r="B84" s="97" t="s">
        <v>3</v>
      </c>
      <c r="C84" s="97" t="s">
        <v>4</v>
      </c>
      <c r="D84" s="98" t="s">
        <v>8</v>
      </c>
      <c r="E84" s="98" t="s">
        <v>9</v>
      </c>
      <c r="F84" s="98" t="s">
        <v>6</v>
      </c>
      <c r="G84" s="98" t="s">
        <v>11</v>
      </c>
    </row>
    <row r="85" spans="1:8" x14ac:dyDescent="0.2">
      <c r="A85" s="82" t="s">
        <v>12</v>
      </c>
      <c r="B85" s="100"/>
      <c r="C85" s="100"/>
      <c r="D85" s="92"/>
      <c r="E85" s="92"/>
      <c r="F85" s="92"/>
      <c r="G85" s="92"/>
    </row>
    <row r="86" spans="1:8" x14ac:dyDescent="0.2">
      <c r="A86" s="82" t="s">
        <v>13</v>
      </c>
      <c r="B86" s="100"/>
      <c r="C86" s="100"/>
      <c r="D86" s="92"/>
      <c r="E86" s="92"/>
      <c r="F86" s="92"/>
      <c r="G86" s="92"/>
    </row>
    <row r="87" spans="1:8" x14ac:dyDescent="0.2">
      <c r="A87" s="82" t="s">
        <v>16</v>
      </c>
      <c r="B87" s="101"/>
      <c r="C87" s="101"/>
      <c r="D87" s="84"/>
      <c r="E87" s="84"/>
      <c r="F87" s="84"/>
      <c r="G87" s="84"/>
    </row>
    <row r="88" spans="1:8" x14ac:dyDescent="0.2">
      <c r="A88" s="82" t="s">
        <v>17</v>
      </c>
      <c r="B88" s="100"/>
      <c r="C88" s="100"/>
      <c r="D88" s="92"/>
      <c r="E88" s="92"/>
      <c r="F88" s="92"/>
      <c r="G88" s="92"/>
    </row>
    <row r="89" spans="1:8" x14ac:dyDescent="0.2">
      <c r="A89" s="82" t="s">
        <v>14</v>
      </c>
      <c r="B89" s="83"/>
      <c r="C89" s="83"/>
      <c r="D89" s="84"/>
      <c r="E89" s="84"/>
      <c r="F89" s="84"/>
      <c r="G89" s="92"/>
    </row>
    <row r="90" spans="1:8" x14ac:dyDescent="0.2">
      <c r="A90" s="82" t="s">
        <v>15</v>
      </c>
      <c r="B90" s="82">
        <f t="shared" ref="B90:G90" si="15">SUM(B85:B89)</f>
        <v>0</v>
      </c>
      <c r="C90" s="82">
        <f t="shared" si="15"/>
        <v>0</v>
      </c>
      <c r="D90" s="102">
        <f t="shared" si="15"/>
        <v>0</v>
      </c>
      <c r="E90" s="102">
        <f t="shared" si="15"/>
        <v>0</v>
      </c>
      <c r="F90" s="102">
        <f t="shared" si="15"/>
        <v>0</v>
      </c>
      <c r="G90" s="102">
        <f t="shared" si="15"/>
        <v>0</v>
      </c>
      <c r="H90" s="65"/>
    </row>
    <row r="91" spans="1:8" x14ac:dyDescent="0.2">
      <c r="A91" s="95"/>
      <c r="B91" s="95"/>
      <c r="C91" s="95"/>
      <c r="D91" s="96"/>
      <c r="E91" s="96"/>
      <c r="F91" s="96"/>
      <c r="G91" s="96"/>
    </row>
    <row r="92" spans="1:8" x14ac:dyDescent="0.2">
      <c r="A92" s="94" t="s">
        <v>29</v>
      </c>
      <c r="B92" s="94"/>
      <c r="C92" s="95"/>
      <c r="D92" s="96"/>
      <c r="E92" s="96"/>
      <c r="F92" s="96"/>
      <c r="G92" s="96"/>
    </row>
    <row r="93" spans="1:8" x14ac:dyDescent="0.2">
      <c r="A93" s="97" t="s">
        <v>1</v>
      </c>
      <c r="B93" s="97" t="s">
        <v>2</v>
      </c>
      <c r="C93" s="97" t="s">
        <v>2</v>
      </c>
      <c r="D93" s="98" t="s">
        <v>7</v>
      </c>
      <c r="E93" s="98" t="s">
        <v>7</v>
      </c>
      <c r="F93" s="98" t="s">
        <v>5</v>
      </c>
      <c r="G93" s="98" t="s">
        <v>10</v>
      </c>
    </row>
    <row r="94" spans="1:8" x14ac:dyDescent="0.2">
      <c r="A94" s="97" t="s">
        <v>0</v>
      </c>
      <c r="B94" s="97" t="s">
        <v>3</v>
      </c>
      <c r="C94" s="97" t="s">
        <v>4</v>
      </c>
      <c r="D94" s="98" t="s">
        <v>8</v>
      </c>
      <c r="E94" s="98" t="s">
        <v>9</v>
      </c>
      <c r="F94" s="98" t="s">
        <v>6</v>
      </c>
      <c r="G94" s="98" t="s">
        <v>11</v>
      </c>
    </row>
    <row r="95" spans="1:8" x14ac:dyDescent="0.2">
      <c r="A95" s="82" t="s">
        <v>12</v>
      </c>
      <c r="B95" s="83"/>
      <c r="C95" s="83"/>
      <c r="D95" s="84"/>
      <c r="E95" s="84"/>
      <c r="F95" s="84"/>
      <c r="G95" s="84">
        <f>SUM(F95*0.26)</f>
        <v>0</v>
      </c>
    </row>
    <row r="96" spans="1:8" x14ac:dyDescent="0.2">
      <c r="A96" s="82" t="s">
        <v>13</v>
      </c>
      <c r="B96" s="83"/>
      <c r="C96" s="83"/>
      <c r="D96" s="84"/>
      <c r="E96" s="84"/>
      <c r="F96" s="84"/>
      <c r="G96" s="84">
        <f>SUM(F96*0.26)</f>
        <v>0</v>
      </c>
    </row>
    <row r="97" spans="1:8" x14ac:dyDescent="0.2">
      <c r="A97" s="82" t="s">
        <v>14</v>
      </c>
      <c r="B97" s="83"/>
      <c r="C97" s="83"/>
      <c r="D97" s="84"/>
      <c r="E97" s="84"/>
      <c r="F97" s="84"/>
      <c r="G97" s="84">
        <f>SUM(F97*0.325)</f>
        <v>0</v>
      </c>
    </row>
    <row r="98" spans="1:8" x14ac:dyDescent="0.2">
      <c r="A98" s="82" t="s">
        <v>15</v>
      </c>
      <c r="B98" s="82">
        <f t="shared" ref="B98:G98" si="16">SUM(B95:B97)</f>
        <v>0</v>
      </c>
      <c r="C98" s="82">
        <f t="shared" si="16"/>
        <v>0</v>
      </c>
      <c r="D98" s="85">
        <f t="shared" si="16"/>
        <v>0</v>
      </c>
      <c r="E98" s="85">
        <f t="shared" si="16"/>
        <v>0</v>
      </c>
      <c r="F98" s="85">
        <f t="shared" si="16"/>
        <v>0</v>
      </c>
      <c r="G98" s="85">
        <f t="shared" si="16"/>
        <v>0</v>
      </c>
      <c r="H98" s="65"/>
    </row>
    <row r="99" spans="1:8" x14ac:dyDescent="0.2">
      <c r="A99" s="95"/>
      <c r="B99" s="95"/>
      <c r="C99" s="95"/>
      <c r="D99" s="96"/>
      <c r="E99" s="96"/>
      <c r="F99" s="96"/>
      <c r="G99" s="96"/>
    </row>
    <row r="100" spans="1:8" x14ac:dyDescent="0.2">
      <c r="A100" s="94" t="s">
        <v>30</v>
      </c>
      <c r="B100" s="94"/>
      <c r="C100" s="95"/>
      <c r="D100" s="96"/>
      <c r="E100" s="96"/>
      <c r="F100" s="96"/>
      <c r="G100" s="96"/>
    </row>
    <row r="101" spans="1:8" x14ac:dyDescent="0.2">
      <c r="A101" s="97" t="s">
        <v>1</v>
      </c>
      <c r="B101" s="97" t="s">
        <v>2</v>
      </c>
      <c r="C101" s="97" t="s">
        <v>2</v>
      </c>
      <c r="D101" s="98" t="s">
        <v>7</v>
      </c>
      <c r="E101" s="98" t="s">
        <v>7</v>
      </c>
      <c r="F101" s="98" t="s">
        <v>5</v>
      </c>
      <c r="G101" s="98" t="s">
        <v>10</v>
      </c>
    </row>
    <row r="102" spans="1:8" x14ac:dyDescent="0.2">
      <c r="A102" s="97" t="s">
        <v>0</v>
      </c>
      <c r="B102" s="97" t="s">
        <v>3</v>
      </c>
      <c r="C102" s="97" t="s">
        <v>4</v>
      </c>
      <c r="D102" s="98" t="s">
        <v>8</v>
      </c>
      <c r="E102" s="98" t="s">
        <v>9</v>
      </c>
      <c r="F102" s="98" t="s">
        <v>6</v>
      </c>
      <c r="G102" s="98" t="s">
        <v>11</v>
      </c>
    </row>
    <row r="103" spans="1:8" x14ac:dyDescent="0.2">
      <c r="A103" s="82" t="s">
        <v>12</v>
      </c>
      <c r="B103" s="83"/>
      <c r="C103" s="83"/>
      <c r="D103" s="84"/>
      <c r="E103" s="84"/>
      <c r="F103" s="84">
        <f>SUM(D103-E103)</f>
        <v>0</v>
      </c>
      <c r="G103" s="84">
        <f>SUM(F103*0.26)</f>
        <v>0</v>
      </c>
    </row>
    <row r="104" spans="1:8" x14ac:dyDescent="0.2">
      <c r="A104" s="82" t="s">
        <v>13</v>
      </c>
      <c r="B104" s="83"/>
      <c r="C104" s="83"/>
      <c r="D104" s="84"/>
      <c r="E104" s="84"/>
      <c r="F104" s="84">
        <f>SUM(D104-E104)</f>
        <v>0</v>
      </c>
      <c r="G104" s="84">
        <f>SUM(F104*0.26)</f>
        <v>0</v>
      </c>
    </row>
    <row r="105" spans="1:8" x14ac:dyDescent="0.2">
      <c r="A105" s="82" t="s">
        <v>16</v>
      </c>
      <c r="B105" s="83"/>
      <c r="C105" s="83"/>
      <c r="D105" s="84"/>
      <c r="E105" s="84"/>
      <c r="F105" s="84">
        <f>SUM(D105-E105)</f>
        <v>0</v>
      </c>
      <c r="G105" s="84">
        <f>SUM(F105*0.26)</f>
        <v>0</v>
      </c>
    </row>
    <row r="106" spans="1:8" x14ac:dyDescent="0.2">
      <c r="A106" s="82" t="s">
        <v>17</v>
      </c>
      <c r="B106" s="83"/>
      <c r="C106" s="83"/>
      <c r="D106" s="84"/>
      <c r="E106" s="84"/>
      <c r="F106" s="84">
        <f>SUM(D106-E106)</f>
        <v>0</v>
      </c>
      <c r="G106" s="84">
        <f>SUM(F106*0.18)</f>
        <v>0</v>
      </c>
    </row>
    <row r="107" spans="1:8" x14ac:dyDescent="0.2">
      <c r="A107" s="82" t="s">
        <v>14</v>
      </c>
      <c r="B107" s="83"/>
      <c r="C107" s="83"/>
      <c r="D107" s="84"/>
      <c r="E107" s="84"/>
      <c r="F107" s="84">
        <f>SUM(D107-E107)</f>
        <v>0</v>
      </c>
      <c r="G107" s="84">
        <f>SUM(F107*0.325)</f>
        <v>0</v>
      </c>
    </row>
    <row r="108" spans="1:8" x14ac:dyDescent="0.2">
      <c r="A108" s="82" t="s">
        <v>15</v>
      </c>
      <c r="B108" s="82">
        <f t="shared" ref="B108:G108" si="17">SUM(B103:B107)</f>
        <v>0</v>
      </c>
      <c r="C108" s="82">
        <f t="shared" si="17"/>
        <v>0</v>
      </c>
      <c r="D108" s="85">
        <f t="shared" si="17"/>
        <v>0</v>
      </c>
      <c r="E108" s="85">
        <f t="shared" si="17"/>
        <v>0</v>
      </c>
      <c r="F108" s="85">
        <f t="shared" si="17"/>
        <v>0</v>
      </c>
      <c r="G108" s="85">
        <f t="shared" si="17"/>
        <v>0</v>
      </c>
      <c r="H108" s="65"/>
    </row>
    <row r="109" spans="1:8" x14ac:dyDescent="0.2">
      <c r="A109" s="95"/>
      <c r="B109" s="95"/>
      <c r="C109" s="95"/>
      <c r="D109" s="96"/>
      <c r="E109" s="96"/>
      <c r="F109" s="96"/>
      <c r="G109" s="96"/>
    </row>
    <row r="110" spans="1:8" x14ac:dyDescent="0.2">
      <c r="A110" s="94" t="s">
        <v>31</v>
      </c>
      <c r="B110" s="94"/>
      <c r="C110" s="95"/>
      <c r="D110" s="96"/>
      <c r="E110" s="96"/>
      <c r="F110" s="96"/>
      <c r="G110" s="96"/>
    </row>
    <row r="111" spans="1:8" x14ac:dyDescent="0.2">
      <c r="A111" s="97" t="s">
        <v>1</v>
      </c>
      <c r="B111" s="97" t="s">
        <v>2</v>
      </c>
      <c r="C111" s="97" t="s">
        <v>2</v>
      </c>
      <c r="D111" s="98" t="s">
        <v>7</v>
      </c>
      <c r="E111" s="98" t="s">
        <v>7</v>
      </c>
      <c r="F111" s="98" t="s">
        <v>5</v>
      </c>
      <c r="G111" s="98" t="s">
        <v>10</v>
      </c>
    </row>
    <row r="112" spans="1:8" x14ac:dyDescent="0.2">
      <c r="A112" s="97" t="s">
        <v>0</v>
      </c>
      <c r="B112" s="97" t="s">
        <v>3</v>
      </c>
      <c r="C112" s="97" t="s">
        <v>4</v>
      </c>
      <c r="D112" s="98" t="s">
        <v>8</v>
      </c>
      <c r="E112" s="98" t="s">
        <v>9</v>
      </c>
      <c r="F112" s="98" t="s">
        <v>6</v>
      </c>
      <c r="G112" s="98" t="s">
        <v>11</v>
      </c>
    </row>
    <row r="113" spans="1:8" x14ac:dyDescent="0.2">
      <c r="A113" s="82" t="s">
        <v>12</v>
      </c>
      <c r="B113" s="83"/>
      <c r="C113" s="83"/>
      <c r="D113" s="84"/>
      <c r="E113" s="84"/>
      <c r="F113" s="84">
        <f>SUM(D113-E113)</f>
        <v>0</v>
      </c>
      <c r="G113" s="84">
        <f>SUM(F113*0.26)</f>
        <v>0</v>
      </c>
    </row>
    <row r="114" spans="1:8" x14ac:dyDescent="0.2">
      <c r="A114" s="82" t="s">
        <v>14</v>
      </c>
      <c r="B114" s="83"/>
      <c r="C114" s="83"/>
      <c r="D114" s="84"/>
      <c r="E114" s="84"/>
      <c r="F114" s="84">
        <f>SUM(D114-E114)</f>
        <v>0</v>
      </c>
      <c r="G114" s="84">
        <f>SUM(F114*0.325)</f>
        <v>0</v>
      </c>
    </row>
    <row r="115" spans="1:8" x14ac:dyDescent="0.2">
      <c r="A115" s="82" t="s">
        <v>15</v>
      </c>
      <c r="B115" s="82">
        <f t="shared" ref="B115:G115" si="18">SUM(B113:B114)</f>
        <v>0</v>
      </c>
      <c r="C115" s="82">
        <f t="shared" si="18"/>
        <v>0</v>
      </c>
      <c r="D115" s="85">
        <f t="shared" si="18"/>
        <v>0</v>
      </c>
      <c r="E115" s="85">
        <f t="shared" si="18"/>
        <v>0</v>
      </c>
      <c r="F115" s="85">
        <f t="shared" si="18"/>
        <v>0</v>
      </c>
      <c r="G115" s="85">
        <f t="shared" si="18"/>
        <v>0</v>
      </c>
      <c r="H115" s="65"/>
    </row>
    <row r="116" spans="1:8" x14ac:dyDescent="0.2">
      <c r="A116" s="82"/>
      <c r="B116" s="82"/>
      <c r="C116" s="82"/>
      <c r="D116" s="96"/>
      <c r="E116" s="96"/>
      <c r="F116" s="96"/>
      <c r="G116" s="96"/>
    </row>
    <row r="117" spans="1:8" x14ac:dyDescent="0.2">
      <c r="A117" s="82"/>
      <c r="B117" s="82"/>
      <c r="C117" s="82"/>
      <c r="D117" s="96"/>
      <c r="E117" s="96"/>
      <c r="F117" s="96"/>
      <c r="G117" s="96"/>
    </row>
    <row r="118" spans="1:8" x14ac:dyDescent="0.2">
      <c r="A118" s="94" t="s">
        <v>32</v>
      </c>
      <c r="B118" s="94"/>
      <c r="C118" s="95"/>
      <c r="D118" s="96"/>
      <c r="E118" s="96"/>
      <c r="F118" s="96"/>
      <c r="G118" s="96"/>
    </row>
    <row r="119" spans="1:8" x14ac:dyDescent="0.2">
      <c r="A119" s="97" t="s">
        <v>1</v>
      </c>
      <c r="B119" s="97" t="s">
        <v>2</v>
      </c>
      <c r="C119" s="97" t="s">
        <v>2</v>
      </c>
      <c r="D119" s="98" t="s">
        <v>7</v>
      </c>
      <c r="E119" s="98" t="s">
        <v>7</v>
      </c>
      <c r="F119" s="98" t="s">
        <v>5</v>
      </c>
      <c r="G119" s="98" t="s">
        <v>10</v>
      </c>
    </row>
    <row r="120" spans="1:8" x14ac:dyDescent="0.2">
      <c r="A120" s="97" t="s">
        <v>0</v>
      </c>
      <c r="B120" s="97" t="s">
        <v>3</v>
      </c>
      <c r="C120" s="97" t="s">
        <v>4</v>
      </c>
      <c r="D120" s="98" t="s">
        <v>8</v>
      </c>
      <c r="E120" s="98" t="s">
        <v>9</v>
      </c>
      <c r="F120" s="98" t="s">
        <v>6</v>
      </c>
      <c r="G120" s="98" t="s">
        <v>11</v>
      </c>
    </row>
    <row r="121" spans="1:8" x14ac:dyDescent="0.2">
      <c r="A121" s="82" t="s">
        <v>12</v>
      </c>
      <c r="B121" s="83"/>
      <c r="C121" s="83"/>
      <c r="D121" s="84"/>
      <c r="E121" s="84"/>
      <c r="F121" s="84">
        <f>SUM(D121-E121)</f>
        <v>0</v>
      </c>
      <c r="G121" s="84">
        <f>SUM(F121*0.26)</f>
        <v>0</v>
      </c>
    </row>
    <row r="122" spans="1:8" x14ac:dyDescent="0.2">
      <c r="A122" s="82" t="s">
        <v>13</v>
      </c>
      <c r="B122" s="83"/>
      <c r="C122" s="83"/>
      <c r="D122" s="84"/>
      <c r="E122" s="84"/>
      <c r="F122" s="84">
        <f>SUM(D122-E122)</f>
        <v>0</v>
      </c>
      <c r="G122" s="84">
        <f>SUM(F122*0.26)</f>
        <v>0</v>
      </c>
    </row>
    <row r="123" spans="1:8" x14ac:dyDescent="0.2">
      <c r="A123" s="82" t="s">
        <v>14</v>
      </c>
      <c r="B123" s="83"/>
      <c r="C123" s="83"/>
      <c r="D123" s="84"/>
      <c r="E123" s="84"/>
      <c r="F123" s="84">
        <f>SUM(D123-E123)</f>
        <v>0</v>
      </c>
      <c r="G123" s="84">
        <f>SUM(F123*0.325)</f>
        <v>0</v>
      </c>
    </row>
    <row r="124" spans="1:8" x14ac:dyDescent="0.2">
      <c r="A124" s="82" t="s">
        <v>15</v>
      </c>
      <c r="B124" s="82">
        <f t="shared" ref="B124:G124" si="19">SUM(B121:B123)</f>
        <v>0</v>
      </c>
      <c r="C124" s="82">
        <f t="shared" si="19"/>
        <v>0</v>
      </c>
      <c r="D124" s="85">
        <f t="shared" si="19"/>
        <v>0</v>
      </c>
      <c r="E124" s="85">
        <f t="shared" si="19"/>
        <v>0</v>
      </c>
      <c r="F124" s="85">
        <f t="shared" si="19"/>
        <v>0</v>
      </c>
      <c r="G124" s="85">
        <f t="shared" si="19"/>
        <v>0</v>
      </c>
      <c r="H124" s="65"/>
    </row>
    <row r="125" spans="1:8" x14ac:dyDescent="0.2">
      <c r="A125" s="95"/>
      <c r="B125" s="95"/>
      <c r="C125" s="95"/>
      <c r="D125" s="96"/>
      <c r="E125" s="96"/>
      <c r="F125" s="96"/>
      <c r="G125" s="96"/>
    </row>
    <row r="126" spans="1:8" x14ac:dyDescent="0.2">
      <c r="A126" s="94" t="s">
        <v>33</v>
      </c>
      <c r="B126" s="94"/>
      <c r="C126" s="95"/>
      <c r="D126" s="96"/>
      <c r="E126" s="96"/>
      <c r="F126" s="96"/>
      <c r="G126" s="96"/>
    </row>
    <row r="127" spans="1:8" x14ac:dyDescent="0.2">
      <c r="A127" s="97" t="s">
        <v>1</v>
      </c>
      <c r="B127" s="97" t="s">
        <v>2</v>
      </c>
      <c r="C127" s="97" t="s">
        <v>2</v>
      </c>
      <c r="D127" s="98" t="s">
        <v>7</v>
      </c>
      <c r="E127" s="98" t="s">
        <v>7</v>
      </c>
      <c r="F127" s="98" t="s">
        <v>5</v>
      </c>
      <c r="G127" s="98" t="s">
        <v>10</v>
      </c>
    </row>
    <row r="128" spans="1:8" x14ac:dyDescent="0.2">
      <c r="A128" s="97" t="s">
        <v>0</v>
      </c>
      <c r="B128" s="97" t="s">
        <v>3</v>
      </c>
      <c r="C128" s="97" t="s">
        <v>4</v>
      </c>
      <c r="D128" s="98" t="s">
        <v>8</v>
      </c>
      <c r="E128" s="98" t="s">
        <v>9</v>
      </c>
      <c r="F128" s="98" t="s">
        <v>6</v>
      </c>
      <c r="G128" s="98" t="s">
        <v>11</v>
      </c>
    </row>
    <row r="129" spans="1:8" x14ac:dyDescent="0.2">
      <c r="A129" s="82" t="s">
        <v>12</v>
      </c>
      <c r="B129" s="83"/>
      <c r="C129" s="83"/>
      <c r="D129" s="84"/>
      <c r="E129" s="84"/>
      <c r="F129" s="84">
        <f>SUM(D129-E129)</f>
        <v>0</v>
      </c>
      <c r="G129" s="84">
        <f>SUM(F129*0.26)</f>
        <v>0</v>
      </c>
    </row>
    <row r="130" spans="1:8" x14ac:dyDescent="0.2">
      <c r="A130" s="82" t="s">
        <v>13</v>
      </c>
      <c r="B130" s="83"/>
      <c r="C130" s="83"/>
      <c r="D130" s="84"/>
      <c r="E130" s="84"/>
      <c r="F130" s="84">
        <f>SUM(D130-E130)</f>
        <v>0</v>
      </c>
      <c r="G130" s="84">
        <f>SUM(F130*0.26)</f>
        <v>0</v>
      </c>
    </row>
    <row r="131" spans="1:8" x14ac:dyDescent="0.2">
      <c r="A131" s="82" t="s">
        <v>14</v>
      </c>
      <c r="B131" s="83"/>
      <c r="C131" s="83"/>
      <c r="D131" s="84"/>
      <c r="E131" s="84"/>
      <c r="F131" s="84">
        <f>SUM(D131-E131)</f>
        <v>0</v>
      </c>
      <c r="G131" s="84">
        <f>SUM(F131*0.325)</f>
        <v>0</v>
      </c>
    </row>
    <row r="132" spans="1:8" x14ac:dyDescent="0.2">
      <c r="A132" s="82" t="s">
        <v>15</v>
      </c>
      <c r="B132" s="82">
        <f t="shared" ref="B132:G132" si="20">SUM(B129:B131)</f>
        <v>0</v>
      </c>
      <c r="C132" s="82">
        <f t="shared" si="20"/>
        <v>0</v>
      </c>
      <c r="D132" s="85">
        <f t="shared" si="20"/>
        <v>0</v>
      </c>
      <c r="E132" s="85">
        <f t="shared" si="20"/>
        <v>0</v>
      </c>
      <c r="F132" s="85">
        <f t="shared" si="20"/>
        <v>0</v>
      </c>
      <c r="G132" s="85">
        <f t="shared" si="20"/>
        <v>0</v>
      </c>
      <c r="H132" s="65"/>
    </row>
    <row r="133" spans="1:8" x14ac:dyDescent="0.2">
      <c r="A133" s="95"/>
      <c r="B133" s="95"/>
      <c r="C133" s="95"/>
      <c r="D133" s="96"/>
      <c r="E133" s="96"/>
      <c r="F133" s="96"/>
      <c r="G133" s="96"/>
    </row>
    <row r="134" spans="1:8" x14ac:dyDescent="0.2">
      <c r="A134" s="94" t="s">
        <v>34</v>
      </c>
      <c r="B134" s="94"/>
      <c r="C134" s="95"/>
      <c r="D134" s="96"/>
      <c r="E134" s="96"/>
      <c r="F134" s="96"/>
      <c r="G134" s="96"/>
    </row>
    <row r="135" spans="1:8" x14ac:dyDescent="0.2">
      <c r="A135" s="97" t="s">
        <v>1</v>
      </c>
      <c r="B135" s="97" t="s">
        <v>2</v>
      </c>
      <c r="C135" s="97" t="s">
        <v>2</v>
      </c>
      <c r="D135" s="98" t="s">
        <v>7</v>
      </c>
      <c r="E135" s="98" t="s">
        <v>7</v>
      </c>
      <c r="F135" s="98" t="s">
        <v>5</v>
      </c>
      <c r="G135" s="98" t="s">
        <v>10</v>
      </c>
    </row>
    <row r="136" spans="1:8" x14ac:dyDescent="0.2">
      <c r="A136" s="97" t="s">
        <v>0</v>
      </c>
      <c r="B136" s="97" t="s">
        <v>3</v>
      </c>
      <c r="C136" s="97" t="s">
        <v>4</v>
      </c>
      <c r="D136" s="98" t="s">
        <v>8</v>
      </c>
      <c r="E136" s="98" t="s">
        <v>9</v>
      </c>
      <c r="F136" s="98" t="s">
        <v>6</v>
      </c>
      <c r="G136" s="98" t="s">
        <v>11</v>
      </c>
    </row>
    <row r="137" spans="1:8" x14ac:dyDescent="0.2">
      <c r="A137" s="82" t="s">
        <v>12</v>
      </c>
      <c r="B137" s="83"/>
      <c r="C137" s="83"/>
      <c r="D137" s="84"/>
      <c r="E137" s="84"/>
      <c r="F137" s="84">
        <f>SUM(D137-E137)</f>
        <v>0</v>
      </c>
      <c r="G137" s="84">
        <f>SUM(F137*0.26)</f>
        <v>0</v>
      </c>
    </row>
    <row r="138" spans="1:8" x14ac:dyDescent="0.2">
      <c r="A138" s="82" t="s">
        <v>13</v>
      </c>
      <c r="B138" s="83"/>
      <c r="C138" s="83"/>
      <c r="D138" s="84"/>
      <c r="E138" s="84"/>
      <c r="F138" s="84">
        <f>SUM(D138-E138)</f>
        <v>0</v>
      </c>
      <c r="G138" s="84">
        <f>SUM(F138*0.26)</f>
        <v>0</v>
      </c>
    </row>
    <row r="139" spans="1:8" x14ac:dyDescent="0.2">
      <c r="A139" s="82" t="s">
        <v>14</v>
      </c>
      <c r="B139" s="83"/>
      <c r="C139" s="83"/>
      <c r="D139" s="84"/>
      <c r="E139" s="84"/>
      <c r="F139" s="84">
        <f>SUM(D139-E139)</f>
        <v>0</v>
      </c>
      <c r="G139" s="84">
        <f>SUM(F139*0.325)</f>
        <v>0</v>
      </c>
    </row>
    <row r="140" spans="1:8" x14ac:dyDescent="0.2">
      <c r="A140" s="82" t="s">
        <v>15</v>
      </c>
      <c r="B140" s="82">
        <f t="shared" ref="B140:G140" si="21">SUM(B137:B139)</f>
        <v>0</v>
      </c>
      <c r="C140" s="82">
        <f t="shared" si="21"/>
        <v>0</v>
      </c>
      <c r="D140" s="85">
        <f t="shared" si="21"/>
        <v>0</v>
      </c>
      <c r="E140" s="85">
        <f t="shared" si="21"/>
        <v>0</v>
      </c>
      <c r="F140" s="85">
        <f t="shared" si="21"/>
        <v>0</v>
      </c>
      <c r="G140" s="85">
        <f t="shared" si="21"/>
        <v>0</v>
      </c>
      <c r="H140" s="65"/>
    </row>
    <row r="141" spans="1:8" x14ac:dyDescent="0.2">
      <c r="A141" s="95"/>
      <c r="B141" s="95"/>
      <c r="C141" s="95"/>
      <c r="D141" s="96"/>
      <c r="E141" s="96"/>
      <c r="F141" s="96"/>
      <c r="G141" s="96"/>
    </row>
    <row r="142" spans="1:8" x14ac:dyDescent="0.2">
      <c r="A142" s="94" t="s">
        <v>35</v>
      </c>
      <c r="B142" s="94"/>
      <c r="C142" s="95"/>
      <c r="D142" s="96"/>
      <c r="E142" s="96"/>
      <c r="F142" s="96"/>
      <c r="G142" s="96"/>
    </row>
    <row r="143" spans="1:8" x14ac:dyDescent="0.2">
      <c r="A143" s="97" t="s">
        <v>1</v>
      </c>
      <c r="B143" s="97" t="s">
        <v>2</v>
      </c>
      <c r="C143" s="97" t="s">
        <v>2</v>
      </c>
      <c r="D143" s="98" t="s">
        <v>7</v>
      </c>
      <c r="E143" s="98" t="s">
        <v>7</v>
      </c>
      <c r="F143" s="98" t="s">
        <v>5</v>
      </c>
      <c r="G143" s="98" t="s">
        <v>10</v>
      </c>
    </row>
    <row r="144" spans="1:8" x14ac:dyDescent="0.2">
      <c r="A144" s="97" t="s">
        <v>0</v>
      </c>
      <c r="B144" s="97" t="s">
        <v>3</v>
      </c>
      <c r="C144" s="97" t="s">
        <v>4</v>
      </c>
      <c r="D144" s="98" t="s">
        <v>8</v>
      </c>
      <c r="E144" s="98" t="s">
        <v>9</v>
      </c>
      <c r="F144" s="98" t="s">
        <v>6</v>
      </c>
      <c r="G144" s="98" t="s">
        <v>11</v>
      </c>
    </row>
    <row r="145" spans="1:8" x14ac:dyDescent="0.2">
      <c r="A145" s="82" t="s">
        <v>13</v>
      </c>
      <c r="B145" s="83"/>
      <c r="C145" s="83"/>
      <c r="D145" s="84"/>
      <c r="E145" s="84"/>
      <c r="F145" s="84"/>
      <c r="G145" s="84">
        <f>SUM(F145*0.26)</f>
        <v>0</v>
      </c>
    </row>
    <row r="146" spans="1:8" x14ac:dyDescent="0.2">
      <c r="A146" s="82" t="s">
        <v>14</v>
      </c>
      <c r="B146" s="83"/>
      <c r="C146" s="83"/>
      <c r="D146" s="84"/>
      <c r="E146" s="84"/>
      <c r="F146" s="84"/>
      <c r="G146" s="84">
        <f>SUM(F146*0.325)</f>
        <v>0</v>
      </c>
    </row>
    <row r="147" spans="1:8" x14ac:dyDescent="0.2">
      <c r="A147" s="82" t="s">
        <v>15</v>
      </c>
      <c r="B147" s="82">
        <f t="shared" ref="B147:G147" si="22">SUM(B145:B146)</f>
        <v>0</v>
      </c>
      <c r="C147" s="82">
        <f t="shared" si="22"/>
        <v>0</v>
      </c>
      <c r="D147" s="85">
        <f t="shared" si="22"/>
        <v>0</v>
      </c>
      <c r="E147" s="85">
        <f t="shared" si="22"/>
        <v>0</v>
      </c>
      <c r="F147" s="85">
        <f t="shared" si="22"/>
        <v>0</v>
      </c>
      <c r="G147" s="85">
        <f t="shared" si="22"/>
        <v>0</v>
      </c>
      <c r="H147" s="65"/>
    </row>
    <row r="148" spans="1:8" x14ac:dyDescent="0.2">
      <c r="A148" s="95"/>
      <c r="B148" s="95"/>
      <c r="C148" s="95"/>
      <c r="D148" s="96"/>
      <c r="E148" s="96"/>
      <c r="F148" s="96"/>
      <c r="G148" s="96"/>
    </row>
    <row r="149" spans="1:8" x14ac:dyDescent="0.2">
      <c r="A149" s="94" t="s">
        <v>36</v>
      </c>
      <c r="B149" s="94"/>
      <c r="C149" s="95"/>
      <c r="D149" s="96"/>
      <c r="E149" s="96"/>
      <c r="F149" s="96"/>
      <c r="G149" s="96"/>
    </row>
    <row r="150" spans="1:8" x14ac:dyDescent="0.2">
      <c r="A150" s="97" t="s">
        <v>1</v>
      </c>
      <c r="B150" s="97" t="s">
        <v>2</v>
      </c>
      <c r="C150" s="97" t="s">
        <v>2</v>
      </c>
      <c r="D150" s="98" t="s">
        <v>7</v>
      </c>
      <c r="E150" s="98" t="s">
        <v>7</v>
      </c>
      <c r="F150" s="98" t="s">
        <v>5</v>
      </c>
      <c r="G150" s="98" t="s">
        <v>10</v>
      </c>
    </row>
    <row r="151" spans="1:8" x14ac:dyDescent="0.2">
      <c r="A151" s="97" t="s">
        <v>0</v>
      </c>
      <c r="B151" s="97" t="s">
        <v>3</v>
      </c>
      <c r="C151" s="97" t="s">
        <v>4</v>
      </c>
      <c r="D151" s="98" t="s">
        <v>8</v>
      </c>
      <c r="E151" s="98" t="s">
        <v>9</v>
      </c>
      <c r="F151" s="98" t="s">
        <v>6</v>
      </c>
      <c r="G151" s="98" t="s">
        <v>11</v>
      </c>
    </row>
    <row r="152" spans="1:8" x14ac:dyDescent="0.2">
      <c r="A152" s="82" t="s">
        <v>12</v>
      </c>
      <c r="B152" s="83"/>
      <c r="C152" s="83"/>
      <c r="D152" s="84"/>
      <c r="E152" s="84"/>
      <c r="F152" s="84">
        <f>SUM(D152-E152)</f>
        <v>0</v>
      </c>
      <c r="G152" s="84">
        <f>SUM(F152*0.26)</f>
        <v>0</v>
      </c>
    </row>
    <row r="153" spans="1:8" x14ac:dyDescent="0.2">
      <c r="A153" s="82" t="s">
        <v>13</v>
      </c>
      <c r="B153" s="83"/>
      <c r="C153" s="83"/>
      <c r="D153" s="84"/>
      <c r="E153" s="84"/>
      <c r="F153" s="84">
        <f>SUM(D153-E153)</f>
        <v>0</v>
      </c>
      <c r="G153" s="84">
        <f t="shared" ref="G153" si="23">SUM(F153*0.26)</f>
        <v>0</v>
      </c>
    </row>
    <row r="154" spans="1:8" x14ac:dyDescent="0.2">
      <c r="A154" s="82" t="s">
        <v>17</v>
      </c>
      <c r="B154" s="83"/>
      <c r="C154" s="83"/>
      <c r="D154" s="84"/>
      <c r="E154" s="84"/>
      <c r="F154" s="84">
        <f>SUM(D154-E154)</f>
        <v>0</v>
      </c>
      <c r="G154" s="84">
        <f>SUM(F154*0.18)</f>
        <v>0</v>
      </c>
    </row>
    <row r="155" spans="1:8" x14ac:dyDescent="0.2">
      <c r="A155" s="82" t="s">
        <v>14</v>
      </c>
      <c r="B155" s="83"/>
      <c r="C155" s="83"/>
      <c r="D155" s="84"/>
      <c r="E155" s="84"/>
      <c r="F155" s="84">
        <f>SUM(D155-E155)</f>
        <v>0</v>
      </c>
      <c r="G155" s="84">
        <f>SUM(F155*0.325)</f>
        <v>0</v>
      </c>
    </row>
    <row r="156" spans="1:8" x14ac:dyDescent="0.2">
      <c r="A156" s="82" t="s">
        <v>15</v>
      </c>
      <c r="B156" s="82">
        <f t="shared" ref="B156:G156" si="24">SUM(B152:B155)</f>
        <v>0</v>
      </c>
      <c r="C156" s="82">
        <f t="shared" si="24"/>
        <v>0</v>
      </c>
      <c r="D156" s="85">
        <f t="shared" si="24"/>
        <v>0</v>
      </c>
      <c r="E156" s="85">
        <f t="shared" si="24"/>
        <v>0</v>
      </c>
      <c r="F156" s="85">
        <f t="shared" si="24"/>
        <v>0</v>
      </c>
      <c r="G156" s="85">
        <f t="shared" si="24"/>
        <v>0</v>
      </c>
      <c r="H156" s="65"/>
    </row>
    <row r="157" spans="1:8" x14ac:dyDescent="0.2">
      <c r="A157" s="82"/>
      <c r="B157" s="82"/>
      <c r="C157" s="82"/>
      <c r="D157" s="96"/>
      <c r="E157" s="96"/>
      <c r="F157" s="96"/>
      <c r="G157" s="96"/>
    </row>
    <row r="158" spans="1:8" x14ac:dyDescent="0.2">
      <c r="A158" s="94" t="s">
        <v>37</v>
      </c>
      <c r="B158" s="94"/>
      <c r="C158" s="95"/>
      <c r="D158" s="96"/>
      <c r="E158" s="96"/>
      <c r="F158" s="96"/>
      <c r="G158" s="96"/>
    </row>
    <row r="159" spans="1:8" x14ac:dyDescent="0.2">
      <c r="A159" s="97" t="s">
        <v>1</v>
      </c>
      <c r="B159" s="97" t="s">
        <v>2</v>
      </c>
      <c r="C159" s="97" t="s">
        <v>2</v>
      </c>
      <c r="D159" s="98" t="s">
        <v>7</v>
      </c>
      <c r="E159" s="98" t="s">
        <v>7</v>
      </c>
      <c r="F159" s="98" t="s">
        <v>5</v>
      </c>
      <c r="G159" s="98" t="s">
        <v>10</v>
      </c>
    </row>
    <row r="160" spans="1:8" x14ac:dyDescent="0.2">
      <c r="A160" s="97" t="s">
        <v>0</v>
      </c>
      <c r="B160" s="97" t="s">
        <v>3</v>
      </c>
      <c r="C160" s="97" t="s">
        <v>4</v>
      </c>
      <c r="D160" s="98" t="s">
        <v>8</v>
      </c>
      <c r="E160" s="98" t="s">
        <v>9</v>
      </c>
      <c r="F160" s="98" t="s">
        <v>6</v>
      </c>
      <c r="G160" s="98" t="s">
        <v>11</v>
      </c>
    </row>
    <row r="161" spans="1:8" x14ac:dyDescent="0.2">
      <c r="A161" s="82" t="s">
        <v>12</v>
      </c>
      <c r="B161" s="83"/>
      <c r="C161" s="83"/>
      <c r="D161" s="84"/>
      <c r="E161" s="84"/>
      <c r="F161" s="84">
        <f>SUM(D161-E161)</f>
        <v>0</v>
      </c>
      <c r="G161" s="84">
        <f t="shared" ref="G161:G162" si="25">SUM(F161*0.26)</f>
        <v>0</v>
      </c>
    </row>
    <row r="162" spans="1:8" x14ac:dyDescent="0.2">
      <c r="A162" s="82" t="s">
        <v>13</v>
      </c>
      <c r="B162" s="83"/>
      <c r="C162" s="83"/>
      <c r="D162" s="84"/>
      <c r="E162" s="84"/>
      <c r="F162" s="84">
        <f t="shared" ref="F162:F164" si="26">SUM(D162-E162)</f>
        <v>0</v>
      </c>
      <c r="G162" s="84">
        <f t="shared" si="25"/>
        <v>0</v>
      </c>
    </row>
    <row r="163" spans="1:8" x14ac:dyDescent="0.2">
      <c r="A163" s="82" t="s">
        <v>17</v>
      </c>
      <c r="B163" s="83"/>
      <c r="C163" s="83"/>
      <c r="D163" s="84"/>
      <c r="E163" s="84"/>
      <c r="F163" s="84">
        <f t="shared" si="26"/>
        <v>0</v>
      </c>
      <c r="G163" s="84">
        <f>SUM(F163*0.18)</f>
        <v>0</v>
      </c>
    </row>
    <row r="164" spans="1:8" x14ac:dyDescent="0.2">
      <c r="A164" s="82" t="s">
        <v>14</v>
      </c>
      <c r="B164" s="83"/>
      <c r="C164" s="83"/>
      <c r="D164" s="84"/>
      <c r="E164" s="84"/>
      <c r="F164" s="84">
        <f t="shared" si="26"/>
        <v>0</v>
      </c>
      <c r="G164" s="84">
        <f>SUM(F164*0.325)</f>
        <v>0</v>
      </c>
    </row>
    <row r="165" spans="1:8" x14ac:dyDescent="0.2">
      <c r="A165" s="82" t="s">
        <v>15</v>
      </c>
      <c r="B165" s="82">
        <f t="shared" ref="B165:G165" si="27">SUM(B161:B164)</f>
        <v>0</v>
      </c>
      <c r="C165" s="82">
        <f t="shared" si="27"/>
        <v>0</v>
      </c>
      <c r="D165" s="85">
        <f t="shared" si="27"/>
        <v>0</v>
      </c>
      <c r="E165" s="85">
        <f t="shared" si="27"/>
        <v>0</v>
      </c>
      <c r="F165" s="85">
        <f t="shared" si="27"/>
        <v>0</v>
      </c>
      <c r="G165" s="85">
        <f t="shared" si="27"/>
        <v>0</v>
      </c>
      <c r="H165" s="65"/>
    </row>
    <row r="166" spans="1:8" x14ac:dyDescent="0.2">
      <c r="A166" s="95"/>
      <c r="B166" s="95"/>
      <c r="C166" s="95"/>
      <c r="D166" s="96"/>
      <c r="E166" s="96"/>
      <c r="F166" s="96"/>
      <c r="G166" s="96"/>
    </row>
    <row r="167" spans="1:8" x14ac:dyDescent="0.2">
      <c r="A167" s="94" t="s">
        <v>38</v>
      </c>
      <c r="B167" s="94"/>
      <c r="C167" s="95"/>
      <c r="D167" s="96"/>
      <c r="E167" s="96"/>
      <c r="F167" s="96"/>
      <c r="G167" s="96"/>
    </row>
    <row r="168" spans="1:8" x14ac:dyDescent="0.2">
      <c r="A168" s="97" t="s">
        <v>1</v>
      </c>
      <c r="B168" s="97" t="s">
        <v>2</v>
      </c>
      <c r="C168" s="97" t="s">
        <v>2</v>
      </c>
      <c r="D168" s="98" t="s">
        <v>7</v>
      </c>
      <c r="E168" s="98" t="s">
        <v>7</v>
      </c>
      <c r="F168" s="98" t="s">
        <v>5</v>
      </c>
      <c r="G168" s="98" t="s">
        <v>10</v>
      </c>
    </row>
    <row r="169" spans="1:8" x14ac:dyDescent="0.2">
      <c r="A169" s="97" t="s">
        <v>0</v>
      </c>
      <c r="B169" s="97" t="s">
        <v>3</v>
      </c>
      <c r="C169" s="97" t="s">
        <v>4</v>
      </c>
      <c r="D169" s="98" t="s">
        <v>8</v>
      </c>
      <c r="E169" s="98" t="s">
        <v>9</v>
      </c>
      <c r="F169" s="98" t="s">
        <v>6</v>
      </c>
      <c r="G169" s="98" t="s">
        <v>11</v>
      </c>
    </row>
    <row r="170" spans="1:8" x14ac:dyDescent="0.2">
      <c r="A170" s="82" t="s">
        <v>12</v>
      </c>
      <c r="B170" s="83"/>
      <c r="C170" s="83"/>
      <c r="D170" s="84"/>
      <c r="E170" s="84"/>
      <c r="F170" s="84">
        <f>SUM(D170-E170)</f>
        <v>0</v>
      </c>
      <c r="G170" s="84">
        <f t="shared" ref="G170" si="28">SUM(F170*0.26)</f>
        <v>0</v>
      </c>
    </row>
    <row r="171" spans="1:8" x14ac:dyDescent="0.2">
      <c r="A171" s="82" t="s">
        <v>14</v>
      </c>
      <c r="B171" s="83"/>
      <c r="C171" s="83"/>
      <c r="D171" s="84"/>
      <c r="E171" s="84"/>
      <c r="F171" s="84">
        <f>SUM(D171-E171)</f>
        <v>0</v>
      </c>
      <c r="G171" s="84">
        <f>SUM(F171*0.325)</f>
        <v>0</v>
      </c>
    </row>
    <row r="172" spans="1:8" x14ac:dyDescent="0.2">
      <c r="A172" s="82" t="s">
        <v>15</v>
      </c>
      <c r="B172" s="82">
        <f t="shared" ref="B172:G172" si="29">SUM(B170:B171)</f>
        <v>0</v>
      </c>
      <c r="C172" s="82">
        <f t="shared" si="29"/>
        <v>0</v>
      </c>
      <c r="D172" s="85">
        <f t="shared" si="29"/>
        <v>0</v>
      </c>
      <c r="E172" s="85">
        <f t="shared" si="29"/>
        <v>0</v>
      </c>
      <c r="F172" s="85">
        <f t="shared" si="29"/>
        <v>0</v>
      </c>
      <c r="G172" s="85">
        <f t="shared" si="29"/>
        <v>0</v>
      </c>
      <c r="H172" s="65"/>
    </row>
    <row r="173" spans="1:8" x14ac:dyDescent="0.2">
      <c r="A173" s="95"/>
      <c r="B173" s="95"/>
      <c r="C173" s="95"/>
      <c r="D173" s="96"/>
      <c r="E173" s="96"/>
      <c r="F173" s="96"/>
      <c r="G173" s="96"/>
    </row>
    <row r="174" spans="1:8" x14ac:dyDescent="0.2">
      <c r="A174" s="94" t="s">
        <v>39</v>
      </c>
      <c r="B174" s="94"/>
      <c r="C174" s="95"/>
      <c r="D174" s="96"/>
      <c r="E174" s="96"/>
      <c r="F174" s="96"/>
      <c r="G174" s="96"/>
    </row>
    <row r="175" spans="1:8" x14ac:dyDescent="0.2">
      <c r="A175" s="97" t="s">
        <v>1</v>
      </c>
      <c r="B175" s="97" t="s">
        <v>2</v>
      </c>
      <c r="C175" s="97" t="s">
        <v>2</v>
      </c>
      <c r="D175" s="98" t="s">
        <v>7</v>
      </c>
      <c r="E175" s="98" t="s">
        <v>7</v>
      </c>
      <c r="F175" s="98" t="s">
        <v>5</v>
      </c>
      <c r="G175" s="98" t="s">
        <v>10</v>
      </c>
    </row>
    <row r="176" spans="1:8" x14ac:dyDescent="0.2">
      <c r="A176" s="97" t="s">
        <v>0</v>
      </c>
      <c r="B176" s="97" t="s">
        <v>3</v>
      </c>
      <c r="C176" s="97" t="s">
        <v>4</v>
      </c>
      <c r="D176" s="98" t="s">
        <v>8</v>
      </c>
      <c r="E176" s="98" t="s">
        <v>9</v>
      </c>
      <c r="F176" s="98" t="s">
        <v>6</v>
      </c>
      <c r="G176" s="98" t="s">
        <v>11</v>
      </c>
    </row>
    <row r="177" spans="1:8" x14ac:dyDescent="0.2">
      <c r="A177" s="82" t="s">
        <v>12</v>
      </c>
      <c r="B177" s="83"/>
      <c r="C177" s="83"/>
      <c r="D177" s="84"/>
      <c r="E177" s="84"/>
      <c r="F177" s="84">
        <f>SUM(D177-E177)</f>
        <v>0</v>
      </c>
      <c r="G177" s="84">
        <f t="shared" ref="G177:G178" si="30">SUM(F177*0.26)</f>
        <v>0</v>
      </c>
    </row>
    <row r="178" spans="1:8" x14ac:dyDescent="0.2">
      <c r="A178" s="82" t="s">
        <v>13</v>
      </c>
      <c r="B178" s="83"/>
      <c r="C178" s="83"/>
      <c r="D178" s="84"/>
      <c r="E178" s="84"/>
      <c r="F178" s="84">
        <f>SUM(D178-E178)</f>
        <v>0</v>
      </c>
      <c r="G178" s="84">
        <f t="shared" si="30"/>
        <v>0</v>
      </c>
    </row>
    <row r="179" spans="1:8" x14ac:dyDescent="0.2">
      <c r="A179" s="82" t="s">
        <v>14</v>
      </c>
      <c r="B179" s="83"/>
      <c r="C179" s="83"/>
      <c r="D179" s="84"/>
      <c r="E179" s="84"/>
      <c r="F179" s="84">
        <f>SUM(D179-E179)</f>
        <v>0</v>
      </c>
      <c r="G179" s="84">
        <f>SUM(F179*0.325)</f>
        <v>0</v>
      </c>
    </row>
    <row r="180" spans="1:8" x14ac:dyDescent="0.2">
      <c r="A180" s="82" t="s">
        <v>15</v>
      </c>
      <c r="B180" s="82">
        <f t="shared" ref="B180:G180" si="31">SUM(B177:B179)</f>
        <v>0</v>
      </c>
      <c r="C180" s="82">
        <f t="shared" si="31"/>
        <v>0</v>
      </c>
      <c r="D180" s="85">
        <f t="shared" si="31"/>
        <v>0</v>
      </c>
      <c r="E180" s="85">
        <f t="shared" si="31"/>
        <v>0</v>
      </c>
      <c r="F180" s="85">
        <f t="shared" si="31"/>
        <v>0</v>
      </c>
      <c r="G180" s="85">
        <f t="shared" si="31"/>
        <v>0</v>
      </c>
      <c r="H180" s="65"/>
    </row>
    <row r="181" spans="1:8" x14ac:dyDescent="0.2">
      <c r="A181" s="95"/>
      <c r="B181" s="95"/>
      <c r="C181" s="95"/>
      <c r="D181" s="96"/>
      <c r="E181" s="96"/>
      <c r="F181" s="96"/>
      <c r="G181" s="96"/>
    </row>
    <row r="182" spans="1:8" x14ac:dyDescent="0.2">
      <c r="A182" s="94" t="s">
        <v>40</v>
      </c>
      <c r="B182" s="94"/>
      <c r="C182" s="95"/>
      <c r="D182" s="96"/>
      <c r="E182" s="96"/>
      <c r="F182" s="96"/>
      <c r="G182" s="96"/>
    </row>
    <row r="183" spans="1:8" x14ac:dyDescent="0.2">
      <c r="A183" s="97" t="s">
        <v>1</v>
      </c>
      <c r="B183" s="97" t="s">
        <v>2</v>
      </c>
      <c r="C183" s="97" t="s">
        <v>2</v>
      </c>
      <c r="D183" s="98" t="s">
        <v>7</v>
      </c>
      <c r="E183" s="98" t="s">
        <v>7</v>
      </c>
      <c r="F183" s="98" t="s">
        <v>5</v>
      </c>
      <c r="G183" s="98" t="s">
        <v>10</v>
      </c>
    </row>
    <row r="184" spans="1:8" x14ac:dyDescent="0.2">
      <c r="A184" s="97" t="s">
        <v>0</v>
      </c>
      <c r="B184" s="97" t="s">
        <v>3</v>
      </c>
      <c r="C184" s="97" t="s">
        <v>4</v>
      </c>
      <c r="D184" s="98" t="s">
        <v>8</v>
      </c>
      <c r="E184" s="98" t="s">
        <v>9</v>
      </c>
      <c r="F184" s="98" t="s">
        <v>6</v>
      </c>
      <c r="G184" s="98" t="s">
        <v>11</v>
      </c>
    </row>
    <row r="185" spans="1:8" x14ac:dyDescent="0.2">
      <c r="A185" s="82" t="s">
        <v>12</v>
      </c>
      <c r="B185" s="83"/>
      <c r="C185" s="83"/>
      <c r="D185" s="84"/>
      <c r="E185" s="84"/>
      <c r="F185" s="84">
        <f>SUM(D185-E185)</f>
        <v>0</v>
      </c>
      <c r="G185" s="84">
        <f t="shared" ref="G185:G186" si="32">SUM(F185*0.26)</f>
        <v>0</v>
      </c>
    </row>
    <row r="186" spans="1:8" x14ac:dyDescent="0.2">
      <c r="A186" s="82" t="s">
        <v>13</v>
      </c>
      <c r="B186" s="83"/>
      <c r="C186" s="83"/>
      <c r="D186" s="84"/>
      <c r="E186" s="84"/>
      <c r="F186" s="84">
        <f>SUM(D186-E186)</f>
        <v>0</v>
      </c>
      <c r="G186" s="84">
        <f t="shared" si="32"/>
        <v>0</v>
      </c>
    </row>
    <row r="187" spans="1:8" x14ac:dyDescent="0.2">
      <c r="A187" s="82" t="s">
        <v>17</v>
      </c>
      <c r="B187" s="83"/>
      <c r="C187" s="83"/>
      <c r="D187" s="84"/>
      <c r="E187" s="84"/>
      <c r="F187" s="84">
        <f>SUM(D187-E187)</f>
        <v>0</v>
      </c>
      <c r="G187" s="84">
        <f>SUM(F187*0.18)</f>
        <v>0</v>
      </c>
    </row>
    <row r="188" spans="1:8" x14ac:dyDescent="0.2">
      <c r="A188" s="82" t="s">
        <v>14</v>
      </c>
      <c r="B188" s="83"/>
      <c r="C188" s="83"/>
      <c r="D188" s="84"/>
      <c r="E188" s="84"/>
      <c r="F188" s="84">
        <f>SUM(D188-E188)</f>
        <v>0</v>
      </c>
      <c r="G188" s="84">
        <f>SUM(F188*0.325)</f>
        <v>0</v>
      </c>
    </row>
    <row r="189" spans="1:8" x14ac:dyDescent="0.2">
      <c r="A189" s="82" t="s">
        <v>15</v>
      </c>
      <c r="B189" s="82">
        <f t="shared" ref="B189:G189" si="33">SUM(B185:B188)</f>
        <v>0</v>
      </c>
      <c r="C189" s="82">
        <f t="shared" si="33"/>
        <v>0</v>
      </c>
      <c r="D189" s="85">
        <f t="shared" si="33"/>
        <v>0</v>
      </c>
      <c r="E189" s="85">
        <f t="shared" si="33"/>
        <v>0</v>
      </c>
      <c r="F189" s="85">
        <f t="shared" si="33"/>
        <v>0</v>
      </c>
      <c r="G189" s="85">
        <f t="shared" si="33"/>
        <v>0</v>
      </c>
      <c r="H189" s="65"/>
    </row>
    <row r="190" spans="1:8" x14ac:dyDescent="0.2">
      <c r="A190" s="95"/>
      <c r="B190" s="95"/>
      <c r="C190" s="95"/>
      <c r="D190" s="96"/>
      <c r="E190" s="96"/>
      <c r="F190" s="96"/>
      <c r="G190" s="96"/>
    </row>
    <row r="191" spans="1:8" x14ac:dyDescent="0.2">
      <c r="A191" s="94" t="s">
        <v>41</v>
      </c>
      <c r="B191" s="94"/>
      <c r="C191" s="95"/>
      <c r="D191" s="96"/>
      <c r="E191" s="96"/>
      <c r="F191" s="96"/>
      <c r="G191" s="96"/>
    </row>
    <row r="192" spans="1:8" x14ac:dyDescent="0.2">
      <c r="A192" s="97"/>
      <c r="B192" s="97" t="s">
        <v>2</v>
      </c>
      <c r="C192" s="97" t="s">
        <v>2</v>
      </c>
      <c r="D192" s="98" t="s">
        <v>7</v>
      </c>
      <c r="E192" s="98" t="s">
        <v>7</v>
      </c>
      <c r="F192" s="98" t="s">
        <v>5</v>
      </c>
      <c r="G192" s="98" t="s">
        <v>10</v>
      </c>
    </row>
    <row r="193" spans="1:8" x14ac:dyDescent="0.2">
      <c r="A193" s="97" t="s">
        <v>0</v>
      </c>
      <c r="B193" s="97" t="s">
        <v>3</v>
      </c>
      <c r="C193" s="97" t="s">
        <v>4</v>
      </c>
      <c r="D193" s="98" t="s">
        <v>8</v>
      </c>
      <c r="E193" s="98" t="s">
        <v>9</v>
      </c>
      <c r="F193" s="98" t="s">
        <v>6</v>
      </c>
      <c r="G193" s="98" t="s">
        <v>11</v>
      </c>
    </row>
    <row r="194" spans="1:8" x14ac:dyDescent="0.2">
      <c r="A194" s="82" t="s">
        <v>12</v>
      </c>
      <c r="B194" s="83"/>
      <c r="C194" s="83"/>
      <c r="D194" s="84"/>
      <c r="E194" s="84"/>
      <c r="F194" s="84">
        <f>SUM(D194-E194)</f>
        <v>0</v>
      </c>
      <c r="G194" s="84">
        <f t="shared" ref="G194:G195" si="34">SUM(F194*0.26)</f>
        <v>0</v>
      </c>
    </row>
    <row r="195" spans="1:8" x14ac:dyDescent="0.2">
      <c r="A195" s="82" t="s">
        <v>13</v>
      </c>
      <c r="B195" s="83"/>
      <c r="C195" s="83"/>
      <c r="D195" s="84"/>
      <c r="E195" s="84"/>
      <c r="F195" s="84">
        <f>SUM(D195-E195)</f>
        <v>0</v>
      </c>
      <c r="G195" s="84">
        <f t="shared" si="34"/>
        <v>0</v>
      </c>
    </row>
    <row r="196" spans="1:8" x14ac:dyDescent="0.2">
      <c r="A196" s="82" t="s">
        <v>17</v>
      </c>
      <c r="B196" s="83"/>
      <c r="C196" s="83"/>
      <c r="D196" s="84"/>
      <c r="E196" s="84"/>
      <c r="F196" s="84">
        <v>0</v>
      </c>
      <c r="G196" s="84">
        <v>0</v>
      </c>
    </row>
    <row r="197" spans="1:8" x14ac:dyDescent="0.2">
      <c r="A197" s="82" t="s">
        <v>14</v>
      </c>
      <c r="B197" s="83"/>
      <c r="C197" s="83"/>
      <c r="D197" s="84"/>
      <c r="E197" s="84"/>
      <c r="F197" s="84">
        <f>SUM(D197-E197)</f>
        <v>0</v>
      </c>
      <c r="G197" s="84">
        <f>SUM(F197*0.325)</f>
        <v>0</v>
      </c>
    </row>
    <row r="198" spans="1:8" x14ac:dyDescent="0.2">
      <c r="A198" s="82" t="s">
        <v>15</v>
      </c>
      <c r="B198" s="82">
        <f>SUM(B194:B197)</f>
        <v>0</v>
      </c>
      <c r="C198" s="82">
        <f t="shared" ref="C198:G198" si="35">SUM(C194:C197)</f>
        <v>0</v>
      </c>
      <c r="D198" s="102">
        <f t="shared" si="35"/>
        <v>0</v>
      </c>
      <c r="E198" s="102">
        <f t="shared" si="35"/>
        <v>0</v>
      </c>
      <c r="F198" s="102">
        <f t="shared" si="35"/>
        <v>0</v>
      </c>
      <c r="G198" s="102">
        <f t="shared" si="35"/>
        <v>0</v>
      </c>
      <c r="H198" s="65"/>
    </row>
    <row r="199" spans="1:8" x14ac:dyDescent="0.2">
      <c r="A199" s="95"/>
      <c r="B199" s="95"/>
      <c r="C199" s="95"/>
      <c r="D199" s="96"/>
      <c r="E199" s="96"/>
      <c r="F199" s="96"/>
      <c r="G199" s="96"/>
    </row>
    <row r="200" spans="1:8" x14ac:dyDescent="0.2">
      <c r="A200" s="94" t="s">
        <v>42</v>
      </c>
      <c r="B200" s="94"/>
      <c r="C200" s="95"/>
      <c r="D200" s="96"/>
      <c r="E200" s="96"/>
      <c r="F200" s="96"/>
      <c r="G200" s="96"/>
    </row>
    <row r="201" spans="1:8" x14ac:dyDescent="0.2">
      <c r="A201" s="97" t="s">
        <v>1</v>
      </c>
      <c r="B201" s="97" t="s">
        <v>2</v>
      </c>
      <c r="C201" s="97" t="s">
        <v>2</v>
      </c>
      <c r="D201" s="98" t="s">
        <v>7</v>
      </c>
      <c r="E201" s="98" t="s">
        <v>7</v>
      </c>
      <c r="F201" s="98" t="s">
        <v>5</v>
      </c>
      <c r="G201" s="98" t="s">
        <v>10</v>
      </c>
    </row>
    <row r="202" spans="1:8" x14ac:dyDescent="0.2">
      <c r="A202" s="97" t="s">
        <v>0</v>
      </c>
      <c r="B202" s="97" t="s">
        <v>3</v>
      </c>
      <c r="C202" s="97" t="s">
        <v>4</v>
      </c>
      <c r="D202" s="98" t="s">
        <v>8</v>
      </c>
      <c r="E202" s="98" t="s">
        <v>9</v>
      </c>
      <c r="F202" s="98" t="s">
        <v>6</v>
      </c>
      <c r="G202" s="98" t="s">
        <v>11</v>
      </c>
    </row>
    <row r="203" spans="1:8" x14ac:dyDescent="0.2">
      <c r="A203" s="82" t="s">
        <v>12</v>
      </c>
      <c r="B203" s="100"/>
      <c r="C203" s="100"/>
      <c r="D203" s="92"/>
      <c r="E203" s="92"/>
      <c r="F203" s="92">
        <f>SUM(D203-E203)</f>
        <v>0</v>
      </c>
      <c r="G203" s="92">
        <f>SUM(F203*0.26)</f>
        <v>0</v>
      </c>
    </row>
    <row r="204" spans="1:8" x14ac:dyDescent="0.2">
      <c r="A204" s="82" t="s">
        <v>13</v>
      </c>
      <c r="B204" s="100"/>
      <c r="C204" s="100"/>
      <c r="D204" s="92"/>
      <c r="E204" s="92"/>
      <c r="F204" s="92">
        <f>SUM(D204-E204)</f>
        <v>0</v>
      </c>
      <c r="G204" s="92">
        <f t="shared" ref="G204" si="36">SUM(F204*0.26)</f>
        <v>0</v>
      </c>
    </row>
    <row r="205" spans="1:8" x14ac:dyDescent="0.2">
      <c r="A205" s="82" t="s">
        <v>16</v>
      </c>
      <c r="B205" s="101"/>
      <c r="C205" s="101"/>
      <c r="D205" s="84"/>
      <c r="E205" s="84"/>
      <c r="F205" s="84">
        <f>SUM(D205-E205)</f>
        <v>0</v>
      </c>
      <c r="G205" s="84">
        <v>0</v>
      </c>
    </row>
    <row r="206" spans="1:8" x14ac:dyDescent="0.2">
      <c r="A206" s="82" t="s">
        <v>17</v>
      </c>
      <c r="B206" s="100"/>
      <c r="C206" s="100"/>
      <c r="D206" s="92"/>
      <c r="E206" s="92"/>
      <c r="F206" s="92">
        <f>SUM(D206-E206)</f>
        <v>0</v>
      </c>
      <c r="G206" s="92">
        <f>SUM(F206*0.18)</f>
        <v>0</v>
      </c>
    </row>
    <row r="207" spans="1:8" x14ac:dyDescent="0.2">
      <c r="A207" s="82" t="s">
        <v>14</v>
      </c>
      <c r="B207" s="83"/>
      <c r="C207" s="83"/>
      <c r="D207" s="92"/>
      <c r="E207" s="84"/>
      <c r="F207" s="84">
        <f>SUM(D207-E207)</f>
        <v>0</v>
      </c>
      <c r="G207" s="92">
        <f>SUM(F207*0.325)</f>
        <v>0</v>
      </c>
    </row>
    <row r="208" spans="1:8" x14ac:dyDescent="0.2">
      <c r="A208" s="82" t="s">
        <v>15</v>
      </c>
      <c r="B208" s="82">
        <f t="shared" ref="B208:G208" si="37">SUM(B203:B207)</f>
        <v>0</v>
      </c>
      <c r="C208" s="82">
        <f t="shared" si="37"/>
        <v>0</v>
      </c>
      <c r="D208" s="85">
        <f t="shared" si="37"/>
        <v>0</v>
      </c>
      <c r="E208" s="85">
        <f t="shared" si="37"/>
        <v>0</v>
      </c>
      <c r="F208" s="85">
        <f t="shared" si="37"/>
        <v>0</v>
      </c>
      <c r="G208" s="85">
        <f t="shared" si="37"/>
        <v>0</v>
      </c>
      <c r="H208" s="65"/>
    </row>
    <row r="209" spans="1:8" x14ac:dyDescent="0.2">
      <c r="A209" s="95"/>
      <c r="B209" s="95"/>
      <c r="C209" s="95"/>
      <c r="D209" s="96"/>
      <c r="E209" s="96"/>
      <c r="F209" s="96"/>
      <c r="G209" s="96"/>
    </row>
    <row r="210" spans="1:8" x14ac:dyDescent="0.2">
      <c r="A210" s="94" t="s">
        <v>43</v>
      </c>
      <c r="B210" s="94"/>
      <c r="C210" s="95"/>
      <c r="D210" s="96"/>
      <c r="E210" s="96"/>
      <c r="F210" s="96"/>
      <c r="G210" s="96"/>
    </row>
    <row r="211" spans="1:8" x14ac:dyDescent="0.2">
      <c r="A211" s="97" t="s">
        <v>1</v>
      </c>
      <c r="B211" s="97" t="s">
        <v>2</v>
      </c>
      <c r="C211" s="97" t="s">
        <v>2</v>
      </c>
      <c r="D211" s="98" t="s">
        <v>7</v>
      </c>
      <c r="E211" s="98" t="s">
        <v>7</v>
      </c>
      <c r="F211" s="98" t="s">
        <v>5</v>
      </c>
      <c r="G211" s="98" t="s">
        <v>10</v>
      </c>
    </row>
    <row r="212" spans="1:8" x14ac:dyDescent="0.2">
      <c r="A212" s="97" t="s">
        <v>0</v>
      </c>
      <c r="B212" s="97" t="s">
        <v>3</v>
      </c>
      <c r="C212" s="97" t="s">
        <v>4</v>
      </c>
      <c r="D212" s="98" t="s">
        <v>8</v>
      </c>
      <c r="E212" s="98" t="s">
        <v>9</v>
      </c>
      <c r="F212" s="98" t="s">
        <v>6</v>
      </c>
      <c r="G212" s="98" t="s">
        <v>11</v>
      </c>
    </row>
    <row r="213" spans="1:8" x14ac:dyDescent="0.2">
      <c r="A213" s="82" t="s">
        <v>12</v>
      </c>
      <c r="B213" s="83"/>
      <c r="C213" s="83"/>
      <c r="D213" s="84"/>
      <c r="E213" s="84"/>
      <c r="F213" s="84">
        <f>SUM(D213-E213)</f>
        <v>0</v>
      </c>
      <c r="G213" s="84">
        <f>SUM(F213*0.26)</f>
        <v>0</v>
      </c>
    </row>
    <row r="214" spans="1:8" x14ac:dyDescent="0.2">
      <c r="A214" s="82" t="s">
        <v>13</v>
      </c>
      <c r="B214" s="83"/>
      <c r="C214" s="83"/>
      <c r="D214" s="84"/>
      <c r="E214" s="84"/>
      <c r="F214" s="84">
        <f t="shared" ref="F214:F216" si="38">SUM(D214-E214)</f>
        <v>0</v>
      </c>
      <c r="G214" s="84">
        <f t="shared" ref="G214:G215" si="39">SUM(F214*0.26)</f>
        <v>0</v>
      </c>
    </row>
    <row r="215" spans="1:8" x14ac:dyDescent="0.2">
      <c r="A215" s="82" t="s">
        <v>16</v>
      </c>
      <c r="B215" s="83"/>
      <c r="C215" s="83"/>
      <c r="D215" s="84"/>
      <c r="E215" s="84"/>
      <c r="F215" s="84">
        <f t="shared" si="38"/>
        <v>0</v>
      </c>
      <c r="G215" s="84">
        <f t="shared" si="39"/>
        <v>0</v>
      </c>
    </row>
    <row r="216" spans="1:8" x14ac:dyDescent="0.2">
      <c r="A216" s="82" t="s">
        <v>14</v>
      </c>
      <c r="B216" s="83"/>
      <c r="C216" s="83"/>
      <c r="D216" s="84"/>
      <c r="E216" s="84"/>
      <c r="F216" s="84">
        <f t="shared" si="38"/>
        <v>0</v>
      </c>
      <c r="G216" s="84">
        <f>SUM(F216*0.325)</f>
        <v>0</v>
      </c>
    </row>
    <row r="217" spans="1:8" x14ac:dyDescent="0.2">
      <c r="A217" s="82" t="s">
        <v>15</v>
      </c>
      <c r="B217" s="82">
        <f t="shared" ref="B217:G217" si="40">SUM(B213:B216)</f>
        <v>0</v>
      </c>
      <c r="C217" s="82">
        <f t="shared" si="40"/>
        <v>0</v>
      </c>
      <c r="D217" s="85">
        <f t="shared" si="40"/>
        <v>0</v>
      </c>
      <c r="E217" s="85">
        <f t="shared" si="40"/>
        <v>0</v>
      </c>
      <c r="F217" s="85">
        <f t="shared" si="40"/>
        <v>0</v>
      </c>
      <c r="G217" s="85">
        <f t="shared" si="40"/>
        <v>0</v>
      </c>
      <c r="H217" s="65"/>
    </row>
    <row r="218" spans="1:8" x14ac:dyDescent="0.2">
      <c r="A218" s="95"/>
      <c r="B218" s="95"/>
      <c r="C218" s="95"/>
      <c r="D218" s="96"/>
      <c r="E218" s="96"/>
      <c r="F218" s="96"/>
      <c r="G218" s="96"/>
    </row>
    <row r="219" spans="1:8" x14ac:dyDescent="0.2">
      <c r="A219" s="94" t="s">
        <v>44</v>
      </c>
      <c r="B219" s="94"/>
      <c r="C219" s="95"/>
      <c r="D219" s="96"/>
      <c r="E219" s="96"/>
      <c r="F219" s="96"/>
      <c r="G219" s="96"/>
    </row>
    <row r="220" spans="1:8" x14ac:dyDescent="0.2">
      <c r="A220" s="97" t="s">
        <v>1</v>
      </c>
      <c r="B220" s="97" t="s">
        <v>2</v>
      </c>
      <c r="C220" s="97" t="s">
        <v>2</v>
      </c>
      <c r="D220" s="98" t="s">
        <v>7</v>
      </c>
      <c r="E220" s="98" t="s">
        <v>7</v>
      </c>
      <c r="F220" s="98" t="s">
        <v>5</v>
      </c>
      <c r="G220" s="98" t="s">
        <v>10</v>
      </c>
    </row>
    <row r="221" spans="1:8" x14ac:dyDescent="0.2">
      <c r="A221" s="97" t="s">
        <v>0</v>
      </c>
      <c r="B221" s="97" t="s">
        <v>3</v>
      </c>
      <c r="C221" s="97" t="s">
        <v>4</v>
      </c>
      <c r="D221" s="98" t="s">
        <v>8</v>
      </c>
      <c r="E221" s="98" t="s">
        <v>9</v>
      </c>
      <c r="F221" s="98" t="s">
        <v>6</v>
      </c>
      <c r="G221" s="98" t="s">
        <v>11</v>
      </c>
    </row>
    <row r="222" spans="1:8" x14ac:dyDescent="0.2">
      <c r="A222" s="82" t="s">
        <v>12</v>
      </c>
      <c r="B222" s="83"/>
      <c r="C222" s="83"/>
      <c r="D222" s="84"/>
      <c r="E222" s="84"/>
      <c r="F222" s="84">
        <f>SUM(D222-E222)</f>
        <v>0</v>
      </c>
      <c r="G222" s="84">
        <f>SUM(F222*0.26)</f>
        <v>0</v>
      </c>
    </row>
    <row r="223" spans="1:8" x14ac:dyDescent="0.2">
      <c r="A223" s="82" t="s">
        <v>13</v>
      </c>
      <c r="B223" s="83"/>
      <c r="C223" s="83"/>
      <c r="D223" s="84"/>
      <c r="E223" s="84"/>
      <c r="F223" s="84">
        <f>SUM(D223-E223)</f>
        <v>0</v>
      </c>
      <c r="G223" s="84">
        <f>SUM(F223*0.26)</f>
        <v>0</v>
      </c>
    </row>
    <row r="224" spans="1:8" x14ac:dyDescent="0.2">
      <c r="A224" s="82" t="s">
        <v>15</v>
      </c>
      <c r="B224" s="82">
        <f t="shared" ref="B224:G224" si="41">SUM(B222:B223)</f>
        <v>0</v>
      </c>
      <c r="C224" s="82">
        <f t="shared" si="41"/>
        <v>0</v>
      </c>
      <c r="D224" s="85">
        <f t="shared" si="41"/>
        <v>0</v>
      </c>
      <c r="E224" s="85">
        <f t="shared" si="41"/>
        <v>0</v>
      </c>
      <c r="F224" s="85">
        <f t="shared" si="41"/>
        <v>0</v>
      </c>
      <c r="G224" s="85">
        <f t="shared" si="41"/>
        <v>0</v>
      </c>
      <c r="H224" s="65"/>
    </row>
    <row r="225" spans="1:8" x14ac:dyDescent="0.2">
      <c r="A225" s="95"/>
      <c r="B225" s="95"/>
      <c r="C225" s="95"/>
      <c r="D225" s="96"/>
      <c r="E225" s="96"/>
      <c r="F225" s="96"/>
      <c r="G225" s="96"/>
    </row>
    <row r="226" spans="1:8" x14ac:dyDescent="0.2">
      <c r="A226" s="94" t="s">
        <v>45</v>
      </c>
      <c r="B226" s="94"/>
      <c r="C226" s="95"/>
      <c r="D226" s="96"/>
      <c r="E226" s="96"/>
      <c r="F226" s="96"/>
      <c r="G226" s="96"/>
    </row>
    <row r="227" spans="1:8" x14ac:dyDescent="0.2">
      <c r="A227" s="97" t="s">
        <v>1</v>
      </c>
      <c r="B227" s="97" t="s">
        <v>2</v>
      </c>
      <c r="C227" s="97" t="s">
        <v>2</v>
      </c>
      <c r="D227" s="98" t="s">
        <v>7</v>
      </c>
      <c r="E227" s="98" t="s">
        <v>7</v>
      </c>
      <c r="F227" s="98" t="s">
        <v>5</v>
      </c>
      <c r="G227" s="98" t="s">
        <v>10</v>
      </c>
    </row>
    <row r="228" spans="1:8" x14ac:dyDescent="0.2">
      <c r="A228" s="97" t="s">
        <v>0</v>
      </c>
      <c r="B228" s="97" t="s">
        <v>3</v>
      </c>
      <c r="C228" s="97" t="s">
        <v>4</v>
      </c>
      <c r="D228" s="98" t="s">
        <v>8</v>
      </c>
      <c r="E228" s="98" t="s">
        <v>9</v>
      </c>
      <c r="F228" s="98" t="s">
        <v>6</v>
      </c>
      <c r="G228" s="98" t="s">
        <v>11</v>
      </c>
    </row>
    <row r="229" spans="1:8" x14ac:dyDescent="0.2">
      <c r="A229" s="82" t="s">
        <v>12</v>
      </c>
      <c r="B229" s="83"/>
      <c r="C229" s="83"/>
      <c r="D229" s="84"/>
      <c r="E229" s="84"/>
      <c r="F229" s="84">
        <f>SUM(D229-E229)</f>
        <v>0</v>
      </c>
      <c r="G229" s="84">
        <f t="shared" ref="G229:G230" si="42">SUM(F229*0.26)</f>
        <v>0</v>
      </c>
    </row>
    <row r="230" spans="1:8" x14ac:dyDescent="0.2">
      <c r="A230" s="82" t="s">
        <v>13</v>
      </c>
      <c r="B230" s="83"/>
      <c r="C230" s="83"/>
      <c r="D230" s="84"/>
      <c r="E230" s="84"/>
      <c r="F230" s="84">
        <f t="shared" ref="F230" si="43">SUM(D230-E230)</f>
        <v>0</v>
      </c>
      <c r="G230" s="84">
        <f t="shared" si="42"/>
        <v>0</v>
      </c>
    </row>
    <row r="231" spans="1:8" x14ac:dyDescent="0.2">
      <c r="A231" s="82" t="s">
        <v>16</v>
      </c>
      <c r="B231" s="101"/>
      <c r="C231" s="101"/>
      <c r="D231" s="84"/>
      <c r="E231" s="84"/>
      <c r="F231" s="84">
        <f>SUM(D231-E231)</f>
        <v>0</v>
      </c>
      <c r="G231" s="84">
        <v>0</v>
      </c>
    </row>
    <row r="232" spans="1:8" x14ac:dyDescent="0.2">
      <c r="A232" s="82" t="s">
        <v>17</v>
      </c>
      <c r="B232" s="83"/>
      <c r="C232" s="83"/>
      <c r="D232" s="84"/>
      <c r="E232" s="84"/>
      <c r="F232" s="84">
        <f t="shared" ref="F232:F233" si="44">SUM(D232-E232)</f>
        <v>0</v>
      </c>
      <c r="G232" s="84">
        <f>SUM(F232*0.18)</f>
        <v>0</v>
      </c>
    </row>
    <row r="233" spans="1:8" x14ac:dyDescent="0.2">
      <c r="A233" s="82" t="s">
        <v>14</v>
      </c>
      <c r="B233" s="83"/>
      <c r="C233" s="83"/>
      <c r="D233" s="84"/>
      <c r="E233" s="84"/>
      <c r="F233" s="84">
        <f t="shared" si="44"/>
        <v>0</v>
      </c>
      <c r="G233" s="84">
        <f>SUM(F233*0.325)</f>
        <v>0</v>
      </c>
    </row>
    <row r="234" spans="1:8" x14ac:dyDescent="0.2">
      <c r="A234" s="82" t="s">
        <v>15</v>
      </c>
      <c r="B234" s="82">
        <f t="shared" ref="B234:G234" si="45">SUM(B229:B233)</f>
        <v>0</v>
      </c>
      <c r="C234" s="82">
        <f t="shared" si="45"/>
        <v>0</v>
      </c>
      <c r="D234" s="85">
        <f t="shared" si="45"/>
        <v>0</v>
      </c>
      <c r="E234" s="85">
        <f t="shared" si="45"/>
        <v>0</v>
      </c>
      <c r="F234" s="85">
        <f t="shared" si="45"/>
        <v>0</v>
      </c>
      <c r="G234" s="85">
        <f t="shared" si="45"/>
        <v>0</v>
      </c>
      <c r="H234" s="65"/>
    </row>
    <row r="235" spans="1:8" x14ac:dyDescent="0.2">
      <c r="A235" s="95"/>
      <c r="B235" s="95"/>
      <c r="C235" s="95"/>
      <c r="D235" s="96"/>
      <c r="E235" s="96"/>
      <c r="F235" s="96"/>
      <c r="G235" s="96"/>
    </row>
    <row r="236" spans="1:8" x14ac:dyDescent="0.2">
      <c r="A236" s="94" t="s">
        <v>46</v>
      </c>
      <c r="B236" s="94"/>
      <c r="C236" s="95"/>
      <c r="D236" s="96"/>
      <c r="E236" s="96"/>
      <c r="F236" s="96"/>
      <c r="G236" s="96"/>
    </row>
    <row r="237" spans="1:8" x14ac:dyDescent="0.2">
      <c r="A237" s="97" t="s">
        <v>1</v>
      </c>
      <c r="B237" s="97" t="s">
        <v>2</v>
      </c>
      <c r="C237" s="97" t="s">
        <v>2</v>
      </c>
      <c r="D237" s="98" t="s">
        <v>7</v>
      </c>
      <c r="E237" s="98" t="s">
        <v>7</v>
      </c>
      <c r="F237" s="98" t="s">
        <v>5</v>
      </c>
      <c r="G237" s="98" t="s">
        <v>10</v>
      </c>
    </row>
    <row r="238" spans="1:8" x14ac:dyDescent="0.2">
      <c r="A238" s="97" t="s">
        <v>0</v>
      </c>
      <c r="B238" s="97" t="s">
        <v>3</v>
      </c>
      <c r="C238" s="97" t="s">
        <v>4</v>
      </c>
      <c r="D238" s="98" t="s">
        <v>8</v>
      </c>
      <c r="E238" s="98" t="s">
        <v>9</v>
      </c>
      <c r="F238" s="98" t="s">
        <v>6</v>
      </c>
      <c r="G238" s="98" t="s">
        <v>11</v>
      </c>
    </row>
    <row r="239" spans="1:8" x14ac:dyDescent="0.2">
      <c r="A239" s="82" t="s">
        <v>12</v>
      </c>
      <c r="B239" s="83"/>
      <c r="C239" s="83"/>
      <c r="D239" s="84"/>
      <c r="E239" s="84"/>
      <c r="F239" s="84">
        <f>SUM(D239-E239)</f>
        <v>0</v>
      </c>
      <c r="G239" s="84">
        <f t="shared" ref="G239:G240" si="46">SUM(F239*0.26)</f>
        <v>0</v>
      </c>
    </row>
    <row r="240" spans="1:8" x14ac:dyDescent="0.2">
      <c r="A240" s="82" t="s">
        <v>13</v>
      </c>
      <c r="B240" s="83"/>
      <c r="C240" s="83"/>
      <c r="D240" s="84"/>
      <c r="E240" s="84"/>
      <c r="F240" s="84">
        <f>SUM(D240-E240)</f>
        <v>0</v>
      </c>
      <c r="G240" s="84">
        <f t="shared" si="46"/>
        <v>0</v>
      </c>
    </row>
    <row r="241" spans="1:8" x14ac:dyDescent="0.2">
      <c r="A241" s="82" t="s">
        <v>14</v>
      </c>
      <c r="B241" s="83"/>
      <c r="C241" s="83"/>
      <c r="D241" s="84"/>
      <c r="E241" s="84"/>
      <c r="F241" s="84">
        <f>SUM(D241-E241)</f>
        <v>0</v>
      </c>
      <c r="G241" s="84">
        <f>SUM(F241*0.325)</f>
        <v>0</v>
      </c>
    </row>
    <row r="242" spans="1:8" x14ac:dyDescent="0.2">
      <c r="A242" s="82" t="s">
        <v>15</v>
      </c>
      <c r="B242" s="82">
        <f>SUM(B239:B241)</f>
        <v>0</v>
      </c>
      <c r="C242" s="82">
        <f>SUM(C239:C241)</f>
        <v>0</v>
      </c>
      <c r="D242" s="85">
        <f t="shared" ref="D242:G242" si="47">SUM(D239:D241)</f>
        <v>0</v>
      </c>
      <c r="E242" s="85">
        <f t="shared" si="47"/>
        <v>0</v>
      </c>
      <c r="F242" s="85">
        <f t="shared" si="47"/>
        <v>0</v>
      </c>
      <c r="G242" s="85">
        <f t="shared" si="47"/>
        <v>0</v>
      </c>
      <c r="H242" s="65"/>
    </row>
    <row r="243" spans="1:8" x14ac:dyDescent="0.2">
      <c r="A243" s="95"/>
      <c r="B243" s="95"/>
      <c r="C243" s="95"/>
      <c r="D243" s="96"/>
      <c r="E243" s="96"/>
      <c r="F243" s="96"/>
      <c r="G243" s="96"/>
    </row>
    <row r="244" spans="1:8" x14ac:dyDescent="0.2">
      <c r="A244" s="94" t="s">
        <v>47</v>
      </c>
      <c r="B244" s="94"/>
      <c r="C244" s="95"/>
      <c r="D244" s="96"/>
      <c r="E244" s="96"/>
      <c r="F244" s="96"/>
      <c r="G244" s="96"/>
    </row>
    <row r="245" spans="1:8" x14ac:dyDescent="0.2">
      <c r="A245" s="97" t="s">
        <v>1</v>
      </c>
      <c r="B245" s="97" t="s">
        <v>2</v>
      </c>
      <c r="C245" s="97" t="s">
        <v>2</v>
      </c>
      <c r="D245" s="98" t="s">
        <v>7</v>
      </c>
      <c r="E245" s="98" t="s">
        <v>7</v>
      </c>
      <c r="F245" s="98" t="s">
        <v>5</v>
      </c>
      <c r="G245" s="98" t="s">
        <v>10</v>
      </c>
    </row>
    <row r="246" spans="1:8" x14ac:dyDescent="0.2">
      <c r="A246" s="97" t="s">
        <v>0</v>
      </c>
      <c r="B246" s="97" t="s">
        <v>3</v>
      </c>
      <c r="C246" s="97" t="s">
        <v>4</v>
      </c>
      <c r="D246" s="98" t="s">
        <v>8</v>
      </c>
      <c r="E246" s="98" t="s">
        <v>9</v>
      </c>
      <c r="F246" s="98" t="s">
        <v>6</v>
      </c>
      <c r="G246" s="98" t="s">
        <v>11</v>
      </c>
    </row>
    <row r="247" spans="1:8" x14ac:dyDescent="0.2">
      <c r="A247" s="82" t="s">
        <v>12</v>
      </c>
      <c r="B247" s="83"/>
      <c r="C247" s="83"/>
      <c r="D247" s="84"/>
      <c r="E247" s="84"/>
      <c r="F247" s="84">
        <f>SUM(D247-E247)</f>
        <v>0</v>
      </c>
      <c r="G247" s="84">
        <f t="shared" ref="G247:G248" si="48">SUM(F247*0.26)</f>
        <v>0</v>
      </c>
    </row>
    <row r="248" spans="1:8" x14ac:dyDescent="0.2">
      <c r="A248" s="82" t="s">
        <v>13</v>
      </c>
      <c r="B248" s="83"/>
      <c r="C248" s="83"/>
      <c r="D248" s="84"/>
      <c r="E248" s="84"/>
      <c r="F248" s="84">
        <f t="shared" ref="F248:F249" si="49">SUM(D248-E248)</f>
        <v>0</v>
      </c>
      <c r="G248" s="84">
        <f t="shared" si="48"/>
        <v>0</v>
      </c>
    </row>
    <row r="249" spans="1:8" x14ac:dyDescent="0.2">
      <c r="A249" s="82" t="s">
        <v>14</v>
      </c>
      <c r="B249" s="83"/>
      <c r="C249" s="83"/>
      <c r="D249" s="84"/>
      <c r="E249" s="84"/>
      <c r="F249" s="84">
        <f t="shared" si="49"/>
        <v>0</v>
      </c>
      <c r="G249" s="84">
        <f>SUM(F249*0.325)</f>
        <v>0</v>
      </c>
    </row>
    <row r="250" spans="1:8" x14ac:dyDescent="0.2">
      <c r="A250" s="82" t="s">
        <v>15</v>
      </c>
      <c r="B250" s="82">
        <f t="shared" ref="B250:G250" si="50">SUM(B247:B249)</f>
        <v>0</v>
      </c>
      <c r="C250" s="82">
        <f t="shared" si="50"/>
        <v>0</v>
      </c>
      <c r="D250" s="85">
        <f t="shared" si="50"/>
        <v>0</v>
      </c>
      <c r="E250" s="85">
        <f t="shared" si="50"/>
        <v>0</v>
      </c>
      <c r="F250" s="85">
        <f t="shared" si="50"/>
        <v>0</v>
      </c>
      <c r="G250" s="85">
        <f t="shared" si="50"/>
        <v>0</v>
      </c>
      <c r="H250" s="65"/>
    </row>
    <row r="251" spans="1:8" x14ac:dyDescent="0.2">
      <c r="A251" s="95"/>
      <c r="B251" s="95"/>
      <c r="C251" s="95"/>
      <c r="D251" s="96"/>
      <c r="E251" s="96"/>
      <c r="F251" s="96"/>
      <c r="G251" s="96"/>
    </row>
    <row r="252" spans="1:8" x14ac:dyDescent="0.2">
      <c r="A252" s="94" t="s">
        <v>48</v>
      </c>
      <c r="B252" s="94"/>
      <c r="C252" s="95"/>
      <c r="D252" s="96"/>
      <c r="E252" s="96"/>
      <c r="F252" s="96"/>
      <c r="G252" s="96"/>
    </row>
    <row r="253" spans="1:8" x14ac:dyDescent="0.2">
      <c r="A253" s="97" t="s">
        <v>1</v>
      </c>
      <c r="B253" s="97" t="s">
        <v>2</v>
      </c>
      <c r="C253" s="97" t="s">
        <v>2</v>
      </c>
      <c r="D253" s="98" t="s">
        <v>7</v>
      </c>
      <c r="E253" s="98" t="s">
        <v>7</v>
      </c>
      <c r="F253" s="98" t="s">
        <v>5</v>
      </c>
      <c r="G253" s="98" t="s">
        <v>10</v>
      </c>
    </row>
    <row r="254" spans="1:8" x14ac:dyDescent="0.2">
      <c r="A254" s="97" t="s">
        <v>0</v>
      </c>
      <c r="B254" s="97" t="s">
        <v>3</v>
      </c>
      <c r="C254" s="97" t="s">
        <v>4</v>
      </c>
      <c r="D254" s="98" t="s">
        <v>8</v>
      </c>
      <c r="E254" s="98" t="s">
        <v>9</v>
      </c>
      <c r="F254" s="98" t="s">
        <v>6</v>
      </c>
      <c r="G254" s="98" t="s">
        <v>11</v>
      </c>
    </row>
    <row r="255" spans="1:8" x14ac:dyDescent="0.2">
      <c r="A255" s="82" t="s">
        <v>12</v>
      </c>
      <c r="B255" s="83"/>
      <c r="C255" s="83"/>
      <c r="D255" s="84"/>
      <c r="E255" s="84"/>
      <c r="F255" s="84">
        <f>SUM(D255-E255)</f>
        <v>0</v>
      </c>
      <c r="G255" s="84">
        <f t="shared" ref="G255:G256" si="51">SUM(F255*0.26)</f>
        <v>0</v>
      </c>
    </row>
    <row r="256" spans="1:8" x14ac:dyDescent="0.2">
      <c r="A256" s="82" t="s">
        <v>13</v>
      </c>
      <c r="B256" s="83"/>
      <c r="C256" s="83"/>
      <c r="D256" s="84"/>
      <c r="E256" s="84"/>
      <c r="F256" s="84">
        <f>SUM(D256-E256)</f>
        <v>0</v>
      </c>
      <c r="G256" s="84">
        <f t="shared" si="51"/>
        <v>0</v>
      </c>
    </row>
    <row r="257" spans="1:10" x14ac:dyDescent="0.2">
      <c r="A257" s="82" t="s">
        <v>14</v>
      </c>
      <c r="B257" s="83"/>
      <c r="C257" s="83"/>
      <c r="D257" s="84"/>
      <c r="E257" s="84"/>
      <c r="F257" s="84">
        <f>SUM(D257-E257)</f>
        <v>0</v>
      </c>
      <c r="G257" s="84">
        <f>SUM(F257*0.325)</f>
        <v>0</v>
      </c>
    </row>
    <row r="258" spans="1:10" x14ac:dyDescent="0.2">
      <c r="A258" s="82" t="s">
        <v>15</v>
      </c>
      <c r="B258" s="82">
        <f t="shared" ref="B258:G258" si="52">SUM(B255:B257)</f>
        <v>0</v>
      </c>
      <c r="C258" s="82">
        <f t="shared" si="52"/>
        <v>0</v>
      </c>
      <c r="D258" s="85">
        <f t="shared" si="52"/>
        <v>0</v>
      </c>
      <c r="E258" s="85">
        <f t="shared" si="52"/>
        <v>0</v>
      </c>
      <c r="F258" s="85">
        <f t="shared" si="52"/>
        <v>0</v>
      </c>
      <c r="G258" s="85">
        <f t="shared" si="52"/>
        <v>0</v>
      </c>
      <c r="H258" s="65"/>
    </row>
    <row r="259" spans="1:10" x14ac:dyDescent="0.2">
      <c r="A259" s="90"/>
      <c r="B259" s="90"/>
      <c r="C259" s="90"/>
      <c r="D259" s="103"/>
      <c r="E259" s="103"/>
      <c r="F259" s="103"/>
      <c r="G259" s="103"/>
      <c r="H259" s="56"/>
      <c r="I259" s="1"/>
      <c r="J259" s="66"/>
    </row>
    <row r="260" spans="1:10" ht="15.75" x14ac:dyDescent="0.25">
      <c r="A260" s="138" t="s">
        <v>49</v>
      </c>
      <c r="B260" s="138"/>
      <c r="C260" s="138"/>
      <c r="D260" s="138"/>
      <c r="E260" s="138"/>
      <c r="F260" s="103"/>
      <c r="G260" s="103"/>
      <c r="I260" s="1"/>
      <c r="J260" s="66"/>
    </row>
    <row r="261" spans="1:10" ht="15.75" x14ac:dyDescent="0.25">
      <c r="A261" s="104"/>
      <c r="B261" s="104"/>
      <c r="C261" s="104"/>
      <c r="D261" s="105"/>
      <c r="E261" s="105"/>
      <c r="F261" s="103"/>
      <c r="G261" s="103"/>
      <c r="I261" s="1"/>
    </row>
    <row r="262" spans="1:10" ht="13.5" customHeight="1" x14ac:dyDescent="0.2">
      <c r="A262" s="139" t="s">
        <v>54</v>
      </c>
      <c r="B262" s="139" t="s">
        <v>67</v>
      </c>
      <c r="C262" s="140" t="s">
        <v>68</v>
      </c>
      <c r="D262" s="137" t="s">
        <v>65</v>
      </c>
      <c r="E262" s="137" t="s">
        <v>64</v>
      </c>
      <c r="F262" s="137" t="s">
        <v>62</v>
      </c>
      <c r="G262" s="137" t="s">
        <v>63</v>
      </c>
    </row>
    <row r="263" spans="1:10" x14ac:dyDescent="0.2">
      <c r="A263" s="139"/>
      <c r="B263" s="139"/>
      <c r="C263" s="140"/>
      <c r="D263" s="137"/>
      <c r="E263" s="137"/>
      <c r="F263" s="137"/>
      <c r="G263" s="137"/>
    </row>
    <row r="264" spans="1:10" x14ac:dyDescent="0.2">
      <c r="A264" s="106"/>
      <c r="B264" s="106"/>
      <c r="C264" s="106"/>
      <c r="D264" s="103"/>
      <c r="E264" s="103"/>
      <c r="F264" s="103"/>
      <c r="G264" s="103"/>
    </row>
    <row r="265" spans="1:10" x14ac:dyDescent="0.2">
      <c r="A265" s="107" t="s">
        <v>12</v>
      </c>
      <c r="B265" s="108">
        <f>SUMIF($A$1:$A$258,"TYPE 1",$B$1:$B$258)</f>
        <v>0</v>
      </c>
      <c r="C265" s="108">
        <f>SUMIF($A$1:$A$258,"TYPE 1",$C$1:$C$258)</f>
        <v>0</v>
      </c>
      <c r="D265" s="103">
        <f>SUMIF($A$1:$A$258,"TYPE 1",$D$1:$D$258)</f>
        <v>0</v>
      </c>
      <c r="E265" s="103">
        <f>SUMIF($A$1:$A$258,"TYPE 1",$E$1:$E$258)</f>
        <v>0</v>
      </c>
      <c r="F265" s="103">
        <f>SUMIF($A$1:$A$258,"TYPE 1",$F$1:$F$258)</f>
        <v>0</v>
      </c>
      <c r="G265" s="103">
        <f>SUMIF($A$1:$A$258,"TYPE 1",$G$1:$G$258)</f>
        <v>0</v>
      </c>
    </row>
    <row r="266" spans="1:10" x14ac:dyDescent="0.2">
      <c r="A266" s="107" t="s">
        <v>13</v>
      </c>
      <c r="B266" s="108">
        <f>SUMIF($A$1:$A$258,"TYPE 2",$B$1:$B$258)</f>
        <v>0</v>
      </c>
      <c r="C266" s="108">
        <f>SUMIF($A$1:$A$258,"TYPE 2",$C$1:$C$258)</f>
        <v>0</v>
      </c>
      <c r="D266" s="103">
        <f>SUMIF($A$1:$A$258,"TYPE 2",$D$1:$D$258)</f>
        <v>0</v>
      </c>
      <c r="E266" s="103">
        <f>SUMIF($A$1:$A$258,"TYPE 2",$E$1:$E$258)</f>
        <v>0</v>
      </c>
      <c r="F266" s="103">
        <f>SUMIF($A$1:$A$258,"TYPE 2",$F$1:$F$258)</f>
        <v>0</v>
      </c>
      <c r="G266" s="103">
        <f>SUMIF($A$1:$A$258,"TYPE 2",$G$1:$G$258)</f>
        <v>0</v>
      </c>
    </row>
    <row r="267" spans="1:10" x14ac:dyDescent="0.2">
      <c r="A267" s="107" t="s">
        <v>16</v>
      </c>
      <c r="B267" s="108">
        <f>SUMIF($A$1:$A$258,"TYPE 3",$B$1:$B$258)</f>
        <v>0</v>
      </c>
      <c r="C267" s="108">
        <f>SUMIF($A$1:$A$258,"TYPE 3",$C$1:$C$258)</f>
        <v>0</v>
      </c>
      <c r="D267" s="103">
        <f>SUMIF($A$1:$A$258,"TYPE 3",$D$1:$D$258)</f>
        <v>0</v>
      </c>
      <c r="E267" s="103">
        <f>SUMIF($A$1:$A$258,"TYPE 3",$E$1:$E$258)</f>
        <v>0</v>
      </c>
      <c r="F267" s="103">
        <f>SUMIF($A$1:$A$258,"TYPE 3",$F$1:$F$258)</f>
        <v>0</v>
      </c>
      <c r="G267" s="103">
        <f>SUMIF($A$1:$A$258,"TYPE 3",$G$1:$G$258)</f>
        <v>0</v>
      </c>
    </row>
    <row r="268" spans="1:10" x14ac:dyDescent="0.2">
      <c r="A268" s="107" t="s">
        <v>17</v>
      </c>
      <c r="B268" s="108">
        <f>SUMIF($A$1:$A$258,"TYPE 4",$B$1:$B$258)</f>
        <v>0</v>
      </c>
      <c r="C268" s="108">
        <f>SUMIF($A$1:$A$258,"TYPE 4",$C$1:$C$258)</f>
        <v>0</v>
      </c>
      <c r="D268" s="103">
        <f>SUMIF($A$1:$A$258,"TYPE 4",$D$1:$D$258)</f>
        <v>0</v>
      </c>
      <c r="E268" s="103">
        <f>SUMIF($A$1:$A$258,"TYPE 4",$E$1:$E$258)</f>
        <v>0</v>
      </c>
      <c r="F268" s="103">
        <f>SUMIF($A$1:$A$258,"TYPE 4",$F$1:$F$258)</f>
        <v>0</v>
      </c>
      <c r="G268" s="103">
        <f>SUMIF($A$1:$A$258,"TYPE 4",$G$1:$G$258)</f>
        <v>0</v>
      </c>
    </row>
    <row r="269" spans="1:10" x14ac:dyDescent="0.2">
      <c r="A269" s="107" t="s">
        <v>14</v>
      </c>
      <c r="B269" s="108">
        <f>SUMIF($A$1:$A$258,"TYPE 5",$B$1:$B$258)</f>
        <v>0</v>
      </c>
      <c r="C269" s="108">
        <f>SUMIF($A$1:$A$258,"TYPE 5",$C$1:$C$258)</f>
        <v>0</v>
      </c>
      <c r="D269" s="103">
        <f>SUMIF($A$1:$A$258,"TYPE 5",$D$1:$D$258)</f>
        <v>0</v>
      </c>
      <c r="E269" s="103">
        <f>SUMIF($A$1:$A$258,"TYPE 5",$E$1:$E$258)</f>
        <v>0</v>
      </c>
      <c r="F269" s="103">
        <f>SUMIF($A$1:$A$258,"TYPE 5",$F$1:$F$258)</f>
        <v>0</v>
      </c>
      <c r="G269" s="103">
        <f>SUMIF($A$1:$A$258,"TYPE 5",$G$1:$G$258)</f>
        <v>0</v>
      </c>
    </row>
    <row r="270" spans="1:10" x14ac:dyDescent="0.2">
      <c r="A270" s="107" t="s">
        <v>15</v>
      </c>
      <c r="B270" s="109">
        <f>SUM(B265:B269)</f>
        <v>0</v>
      </c>
      <c r="C270" s="110">
        <f t="shared" ref="C270:E270" si="53">SUM(C265:C269)</f>
        <v>0</v>
      </c>
      <c r="D270" s="103">
        <f>SUM(D265:D269)</f>
        <v>0</v>
      </c>
      <c r="E270" s="103">
        <f t="shared" si="53"/>
        <v>0</v>
      </c>
      <c r="F270" s="103">
        <f>SUM(F265:F269)</f>
        <v>0</v>
      </c>
      <c r="G270" s="111">
        <f>SUM(G265:G269)</f>
        <v>0</v>
      </c>
    </row>
    <row r="271" spans="1:10" x14ac:dyDescent="0.2">
      <c r="A271" s="127"/>
      <c r="B271" s="127"/>
      <c r="C271" s="127"/>
      <c r="D271" s="127"/>
      <c r="E271" s="45"/>
    </row>
    <row r="272" spans="1:10" x14ac:dyDescent="0.2">
      <c r="A272" s="75" t="s">
        <v>57</v>
      </c>
      <c r="B272" s="75"/>
      <c r="C272" s="75"/>
      <c r="D272" s="55"/>
      <c r="E272" s="45"/>
    </row>
    <row r="273" spans="1:1" x14ac:dyDescent="0.2">
      <c r="A273" s="6" t="s">
        <v>58</v>
      </c>
    </row>
    <row r="274" spans="1:1" x14ac:dyDescent="0.2">
      <c r="A274" s="6" t="s">
        <v>59</v>
      </c>
    </row>
    <row r="275" spans="1:1" x14ac:dyDescent="0.2">
      <c r="A275" s="6" t="s">
        <v>60</v>
      </c>
    </row>
    <row r="276" spans="1:1" x14ac:dyDescent="0.2">
      <c r="A276" s="6" t="s">
        <v>61</v>
      </c>
    </row>
  </sheetData>
  <mergeCells count="9">
    <mergeCell ref="F262:F263"/>
    <mergeCell ref="G262:G263"/>
    <mergeCell ref="A271:D271"/>
    <mergeCell ref="A260:E260"/>
    <mergeCell ref="A262:A263"/>
    <mergeCell ref="B262:B263"/>
    <mergeCell ref="C262:C263"/>
    <mergeCell ref="D262:D263"/>
    <mergeCell ref="E262:E263"/>
  </mergeCells>
  <pageMargins left="0.5" right="0.5" top="1" bottom="0.5" header="0.25" footer="0.25"/>
  <pageSetup orientation="portrait" r:id="rId1"/>
  <headerFooter>
    <oddHeader xml:space="preserve">&amp;C&amp;"Arial,Bold" LOUISIANA STATE POLICE GAMING ENFORCEMENT DIVISION    
QUARTERLY VIDEO GAMING REVENUE REPORT      
FOURTH QUARTER FY 2027
APRIL - JUNE&amp;"Arial,Regular"
</oddHeader>
    <oddFooter>&amp;CPage &amp;P of &amp;N&amp;Rprepared by LSP Gaming Audit</oddFooter>
  </headerFooter>
  <rowBreaks count="5" manualBreakCount="5">
    <brk id="50" max="16383" man="1"/>
    <brk id="99" max="16383" man="1"/>
    <brk id="148" max="16383" man="1"/>
    <brk id="199" max="16383" man="1"/>
    <brk id="2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2027</vt:lpstr>
      <vt:lpstr>1st FY 2027</vt:lpstr>
      <vt:lpstr>2nd FY 2026</vt:lpstr>
      <vt:lpstr>3rd FY 2026</vt:lpstr>
      <vt:lpstr>4th FY 2026</vt:lpstr>
    </vt:vector>
  </TitlesOfParts>
  <Company>LSP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"Donder" Stevens</dc:creator>
  <cp:lastModifiedBy>Wanda Anderson</cp:lastModifiedBy>
  <cp:lastPrinted>2026-10-08T12:09:38Z</cp:lastPrinted>
  <dcterms:created xsi:type="dcterms:W3CDTF">2001-07-11T20:25:32Z</dcterms:created>
  <dcterms:modified xsi:type="dcterms:W3CDTF">2026-10-08T13:57:52Z</dcterms:modified>
</cp:coreProperties>
</file>