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Racetrack Revenu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50" i="1" l="1"/>
  <c r="C50" i="1"/>
  <c r="F49" i="1"/>
  <c r="G49" i="1" s="1"/>
  <c r="E49" i="1"/>
  <c r="E48" i="1"/>
  <c r="F48" i="1" s="1"/>
  <c r="G48" i="1" s="1"/>
  <c r="F47" i="1"/>
  <c r="G47" i="1" s="1"/>
  <c r="E47" i="1"/>
  <c r="E46" i="1"/>
  <c r="E50" i="1" s="1"/>
  <c r="F32" i="1"/>
  <c r="C32" i="1"/>
  <c r="B31" i="1"/>
  <c r="G31" i="1" s="1"/>
  <c r="H31" i="1" s="1"/>
  <c r="G30" i="1"/>
  <c r="H30" i="1" s="1"/>
  <c r="D30" i="1"/>
  <c r="E30" i="1" s="1"/>
  <c r="B30" i="1"/>
  <c r="B29" i="1"/>
  <c r="D29" i="1" s="1"/>
  <c r="E29" i="1" s="1"/>
  <c r="G28" i="1"/>
  <c r="D28" i="1"/>
  <c r="B28" i="1"/>
  <c r="B32" i="1" s="1"/>
  <c r="E13" i="1"/>
  <c r="D13" i="1"/>
  <c r="G12" i="1"/>
  <c r="H12" i="1" s="1"/>
  <c r="F12" i="1"/>
  <c r="G11" i="1"/>
  <c r="H11" i="1" s="1"/>
  <c r="F11" i="1"/>
  <c r="G10" i="1"/>
  <c r="H10" i="1" s="1"/>
  <c r="F10" i="1"/>
  <c r="G9" i="1"/>
  <c r="G13" i="1" s="1"/>
  <c r="F9" i="1"/>
  <c r="F13" i="1" s="1"/>
  <c r="C9" i="1"/>
  <c r="G32" i="1" l="1"/>
  <c r="H32" i="1" s="1"/>
  <c r="C10" i="1"/>
  <c r="H28" i="1"/>
  <c r="G29" i="1"/>
  <c r="H29" i="1" s="1"/>
  <c r="D31" i="1"/>
  <c r="E31" i="1" s="1"/>
  <c r="F46" i="1"/>
  <c r="C11" i="1"/>
  <c r="H9" i="1"/>
  <c r="H13" i="1" s="1"/>
  <c r="E28" i="1"/>
  <c r="D32" i="1" l="1"/>
  <c r="E32" i="1" s="1"/>
  <c r="F50" i="1"/>
  <c r="G46" i="1"/>
  <c r="G50" i="1" s="1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<sst xmlns="http://schemas.openxmlformats.org/spreadsheetml/2006/main" count="60" uniqueCount="41">
  <si>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</si>
  <si>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</si>
  <si>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</si>
  <si>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</si>
  <si>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APRIL 2014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</si>
  <si>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</si>
  <si>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</si>
  <si>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</si>
  <si>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</si>
  <si>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</si>
  <si>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</si>
  <si>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</si>
  <si>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</si>
  <si>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</si>
  <si>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</si>
  <si>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</si>
  <si>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</si>
  <si>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</si>
  <si>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</si>
  <si>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</si>
  <si>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</si>
  <si>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</si>
  <si>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</si>
  <si>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</si>
  <si>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</si>
  <si>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</si>
  <si>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</si>
  <si>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</si>
  <si>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</si>
  <si>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</si>
  <si>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</si>
  <si>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</si>
  <si>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</si>
  <si>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</si>
  <si>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2013 - APRIL 30, 2014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</si>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</sst>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8" fillId="0" borderId="0" applyFont="0" applyFill="0" applyBorder="0" applyAlignment="0" applyProtection="0"/>
    <xf numFmtId="0" fontId="5" fillId="0" borderId="0"/>
    <xf numFmtId="0" fontId="8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  <xf numFmtId="0" fontId="4" fillId="0" borderId="0" xfId="4" applyFont="1" applyFill="1" applyAlignment="1">
      <alignment horizontal="center"/>
    </xf>
    <xf numFmtId="0" fontId="1" fillId="0" borderId="0" xfId="4" applyFont="1" applyFill="1" applyAlignment="1">
      <alignment horizontal="center"/>
    </xf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-04%20April%20Reven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verboat Revenue"/>
      <sheetName val="Market Comparison"/>
      <sheetName val="Landbased Revenue"/>
      <sheetName val="Racetrack Revenue"/>
      <sheetName val="Video Revenue"/>
      <sheetName val="."/>
    </sheetNames>
    <sheetDataSet>
      <sheetData sheetId="0">
        <row r="8">
          <cell r="C8">
            <v>30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/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f>'[1]Riverboat Revenue'!C8</f>
        <v>30</v>
      </c>
      <c r="D9" s="26">
        <v>142619</v>
      </c>
      <c r="E9" s="27">
        <v>15065144.140000001</v>
      </c>
      <c r="F9" s="28">
        <f>E9*0.18</f>
        <v>2711725.9452</v>
      </c>
      <c r="G9" s="28">
        <f>E9-F9</f>
        <v>12353418.194800001</v>
      </c>
      <c r="H9" s="29">
        <f>G9*0.185</f>
        <v>2285382.3660380002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f>C9</f>
        <v>30</v>
      </c>
      <c r="D10" s="34">
        <v>72706</v>
      </c>
      <c r="E10" s="35">
        <v>4696092.22</v>
      </c>
      <c r="F10" s="36">
        <f>E10*0.18</f>
        <v>845296.59959999996</v>
      </c>
      <c r="G10" s="36">
        <f>E10-F10</f>
        <v>3850795.6203999999</v>
      </c>
      <c r="H10" s="37">
        <f>G10*0.185</f>
        <v>712397.18977399997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f>C9</f>
        <v>30</v>
      </c>
      <c r="D11" s="34">
        <v>106141</v>
      </c>
      <c r="E11" s="35">
        <v>7441590.2199999997</v>
      </c>
      <c r="F11" s="36">
        <f>E11*0.18</f>
        <v>1339486.2396</v>
      </c>
      <c r="G11" s="36">
        <f>E11-F11</f>
        <v>6102103.9803999998</v>
      </c>
      <c r="H11" s="37">
        <f>G11*0.185</f>
        <v>1128889.2363739999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27</v>
      </c>
      <c r="D12" s="41">
        <v>52858</v>
      </c>
      <c r="E12" s="42">
        <v>3659288.24</v>
      </c>
      <c r="F12" s="43">
        <f>E12*0.18</f>
        <v>658671.88320000004</v>
      </c>
      <c r="G12" s="43">
        <f>E12-F12</f>
        <v>3000616.3568000002</v>
      </c>
      <c r="H12" s="44">
        <f>G12*0.185</f>
        <v>555114.02600800002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f>SUM(D9:D12)</f>
        <v>374324</v>
      </c>
      <c r="E13" s="43">
        <f>SUM(E9:E12)</f>
        <v>30862114.82</v>
      </c>
      <c r="F13" s="43">
        <f>SUM(F9:F12)</f>
        <v>5555180.6675999993</v>
      </c>
      <c r="G13" s="43">
        <f>SUM(G9:G12)</f>
        <v>25306934.152400002</v>
      </c>
      <c r="H13" s="44">
        <f>SUM(H9:H12)</f>
        <v>4681782.8181940001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107"/>
      <c r="G24" s="107"/>
      <c r="H24" s="107"/>
      <c r="I24" s="5"/>
      <c r="J24" s="5"/>
      <c r="K24" s="5"/>
      <c r="L24" s="5"/>
    </row>
    <row r="25" spans="1:12" ht="14" x14ac:dyDescent="0.3">
      <c r="A25" s="56"/>
      <c r="B25" s="57"/>
      <c r="C25" s="108" t="s">
        <v>28</v>
      </c>
      <c r="D25" s="108"/>
      <c r="E25" s="108"/>
      <c r="F25" s="108" t="s">
        <v>29</v>
      </c>
      <c r="G25" s="108"/>
      <c r="H25" s="108"/>
      <c r="I25" s="5"/>
      <c r="J25" s="5"/>
      <c r="K25" s="5"/>
      <c r="L25" s="5"/>
    </row>
    <row r="26" spans="1:12" ht="13" thickBot="1" x14ac:dyDescent="0.3">
      <c r="A26" s="56"/>
      <c r="B26" s="57"/>
      <c r="C26" s="56"/>
      <c r="D26" s="58"/>
      <c r="E26" s="59"/>
      <c r="F26" s="60"/>
      <c r="G26" s="61"/>
      <c r="H26" s="62"/>
      <c r="I26" s="5"/>
      <c r="J26" s="5"/>
      <c r="K26" s="5"/>
      <c r="L26" s="5"/>
    </row>
    <row r="27" spans="1:12" ht="13" thickBot="1" x14ac:dyDescent="0.3">
      <c r="A27" s="63" t="s">
        <v>10</v>
      </c>
      <c r="B27" s="64">
        <v>41730</v>
      </c>
      <c r="C27" s="65">
        <v>41699</v>
      </c>
      <c r="D27" s="66" t="s">
        <v>30</v>
      </c>
      <c r="E27" s="67" t="s">
        <v>31</v>
      </c>
      <c r="F27" s="68">
        <v>41365</v>
      </c>
      <c r="G27" s="66" t="s">
        <v>30</v>
      </c>
      <c r="H27" s="67" t="s">
        <v>31</v>
      </c>
      <c r="I27" s="5"/>
      <c r="J27" s="5"/>
      <c r="K27" s="5"/>
      <c r="L27" s="5"/>
    </row>
    <row r="28" spans="1:12" x14ac:dyDescent="0.25">
      <c r="A28" s="69" t="s">
        <v>18</v>
      </c>
      <c r="B28" s="70">
        <f>E9</f>
        <v>15065144.140000001</v>
      </c>
      <c r="C28" s="27">
        <v>17628440.489999998</v>
      </c>
      <c r="D28" s="71">
        <f>B28-C28</f>
        <v>-2563296.3499999978</v>
      </c>
      <c r="E28" s="72">
        <f>D28/C28</f>
        <v>-0.14540686973723324</v>
      </c>
      <c r="F28" s="73">
        <v>15197509.539999999</v>
      </c>
      <c r="G28" s="74">
        <f>B28-F28</f>
        <v>-132365.39999999851</v>
      </c>
      <c r="H28" s="72">
        <f>G28/F28</f>
        <v>-8.7096770462036181E-3</v>
      </c>
      <c r="I28" s="5"/>
      <c r="J28" s="5"/>
      <c r="K28" s="5"/>
      <c r="L28" s="5"/>
    </row>
    <row r="29" spans="1:12" x14ac:dyDescent="0.25">
      <c r="A29" s="75" t="s">
        <v>19</v>
      </c>
      <c r="B29" s="76">
        <f>E10</f>
        <v>4696092.22</v>
      </c>
      <c r="C29" s="35">
        <v>6077390.9900000002</v>
      </c>
      <c r="D29" s="77">
        <f>B29-C29</f>
        <v>-1381298.7700000005</v>
      </c>
      <c r="E29" s="78">
        <f>D29/C29</f>
        <v>-0.22728482868271085</v>
      </c>
      <c r="F29" s="50">
        <v>5736972.8700000001</v>
      </c>
      <c r="G29" s="79">
        <f>B29-F29</f>
        <v>-1040880.6500000004</v>
      </c>
      <c r="H29" s="78">
        <f>G29/F29</f>
        <v>-0.18143377589303475</v>
      </c>
      <c r="I29" s="5"/>
      <c r="J29" s="5"/>
      <c r="K29" s="5"/>
      <c r="L29" s="5"/>
    </row>
    <row r="30" spans="1:12" x14ac:dyDescent="0.25">
      <c r="A30" s="75" t="s">
        <v>20</v>
      </c>
      <c r="B30" s="76">
        <f>E11</f>
        <v>7441590.2199999997</v>
      </c>
      <c r="C30" s="35">
        <v>8548904.4000000004</v>
      </c>
      <c r="D30" s="77">
        <f>B30-C30</f>
        <v>-1107314.1800000006</v>
      </c>
      <c r="E30" s="78">
        <f>D30/C30</f>
        <v>-0.12952702804817898</v>
      </c>
      <c r="F30" s="50">
        <v>7915427.6299999999</v>
      </c>
      <c r="G30" s="79">
        <f>B30-F30</f>
        <v>-473837.41000000015</v>
      </c>
      <c r="H30" s="78">
        <f>G30/F30</f>
        <v>-5.9862515602331412E-2</v>
      </c>
      <c r="I30" s="5"/>
      <c r="J30" s="5"/>
      <c r="K30" s="5"/>
      <c r="L30" s="5"/>
    </row>
    <row r="31" spans="1:12" ht="13" thickBot="1" x14ac:dyDescent="0.3">
      <c r="A31" s="80" t="s">
        <v>21</v>
      </c>
      <c r="B31" s="81">
        <f>E12</f>
        <v>3659288.24</v>
      </c>
      <c r="C31" s="42">
        <v>4786683.7300000004</v>
      </c>
      <c r="D31" s="82">
        <f>B31-C31</f>
        <v>-1127395.4900000002</v>
      </c>
      <c r="E31" s="83">
        <f>D31/C31</f>
        <v>-0.23552746611065531</v>
      </c>
      <c r="F31" s="84">
        <v>3849314.38</v>
      </c>
      <c r="G31" s="85">
        <f>B31-F31</f>
        <v>-190026.13999999966</v>
      </c>
      <c r="H31" s="83">
        <f>G31/F31</f>
        <v>-4.9366230253191132E-2</v>
      </c>
      <c r="I31" s="5"/>
      <c r="J31" s="5"/>
      <c r="K31" s="5"/>
      <c r="L31" s="5"/>
    </row>
    <row r="32" spans="1:12" ht="12.75" customHeight="1" thickBot="1" x14ac:dyDescent="0.3">
      <c r="A32" s="86"/>
      <c r="B32" s="87">
        <f>SUM(B28:B31)</f>
        <v>30862114.82</v>
      </c>
      <c r="C32" s="87">
        <f>SUM(C28:C31)</f>
        <v>37041419.609999999</v>
      </c>
      <c r="D32" s="88">
        <f>SUM(D28:D31)</f>
        <v>-6179304.7899999991</v>
      </c>
      <c r="E32" s="83">
        <f>D32/C32</f>
        <v>-0.16682148943157094</v>
      </c>
      <c r="F32" s="89">
        <f>SUM(F28:F31)</f>
        <v>32699224.419999998</v>
      </c>
      <c r="G32" s="88">
        <f>SUM(G28:G31)</f>
        <v>-1837109.5999999987</v>
      </c>
      <c r="H32" s="83">
        <f>G32/F32</f>
        <v>-5.6182054240906026E-2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0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1"/>
      <c r="D38" s="91"/>
      <c r="E38" s="91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1"/>
      <c r="D39" s="91"/>
      <c r="E39" s="91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2"/>
      <c r="C40" s="93" t="s">
        <v>34</v>
      </c>
      <c r="D40" s="91"/>
      <c r="E40" s="91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2"/>
      <c r="C41" s="93" t="s">
        <v>35</v>
      </c>
      <c r="D41" s="91"/>
      <c r="E41" s="91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4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5"/>
      <c r="B43" s="47"/>
      <c r="C43" s="95"/>
      <c r="D43" s="95"/>
      <c r="E43" s="95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6">
        <v>1562091</v>
      </c>
      <c r="D46" s="97">
        <v>155226102.09</v>
      </c>
      <c r="E46" s="97">
        <f>D46*0.18</f>
        <v>27940698.376199998</v>
      </c>
      <c r="F46" s="97">
        <f>D46-E46</f>
        <v>127285403.71380001</v>
      </c>
      <c r="G46" s="97">
        <f>0.185*F46</f>
        <v>23547799.687053002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98">
        <v>834727</v>
      </c>
      <c r="D47" s="99">
        <v>51609551.619999997</v>
      </c>
      <c r="E47" s="99">
        <f>D47*0.18</f>
        <v>9289719.2915999983</v>
      </c>
      <c r="F47" s="99">
        <f>D47-E47</f>
        <v>42319832.328400001</v>
      </c>
      <c r="G47" s="99">
        <f>0.185*F47</f>
        <v>7829168.9807540001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98">
        <v>1124766</v>
      </c>
      <c r="D48" s="99">
        <v>75409259.780000001</v>
      </c>
      <c r="E48" s="99">
        <f>D48*0.18</f>
        <v>13573666.760399999</v>
      </c>
      <c r="F48" s="99">
        <f>D48-E48</f>
        <v>61835593.019600004</v>
      </c>
      <c r="G48" s="99">
        <f>0.185*F48</f>
        <v>11439584.708626</v>
      </c>
      <c r="H48" s="4"/>
      <c r="I48" s="5"/>
      <c r="J48" s="5"/>
      <c r="K48" s="5"/>
      <c r="L48" s="5"/>
    </row>
    <row r="49" spans="1:12" ht="13" thickBot="1" x14ac:dyDescent="0.3">
      <c r="A49" s="80" t="s">
        <v>21</v>
      </c>
      <c r="B49" s="39">
        <v>39344</v>
      </c>
      <c r="C49" s="100">
        <v>630263</v>
      </c>
      <c r="D49" s="101">
        <v>38581048.609999999</v>
      </c>
      <c r="E49" s="101">
        <f>D49*0.18</f>
        <v>6944588.7497999994</v>
      </c>
      <c r="F49" s="101">
        <f>D49-E49</f>
        <v>31636459.860199999</v>
      </c>
      <c r="G49" s="101">
        <f>0.185*F49</f>
        <v>5852745.0741369994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0">
        <f>SUM(C46:C49)</f>
        <v>4151847</v>
      </c>
      <c r="D50" s="101">
        <f>SUM(D46:D49)</f>
        <v>320825962.10000002</v>
      </c>
      <c r="E50" s="101">
        <f>SUM(E46:E49)</f>
        <v>57748673.177999988</v>
      </c>
      <c r="F50" s="101">
        <f>SUM(F46:F49)</f>
        <v>263077288.92200002</v>
      </c>
      <c r="G50" s="101">
        <f>SUM(G46:G49)</f>
        <v>48669298.450570002</v>
      </c>
      <c r="H50" s="4"/>
      <c r="I50" s="5"/>
      <c r="J50" s="5"/>
      <c r="K50" s="5"/>
      <c r="L50" s="5"/>
    </row>
    <row r="51" spans="1:12" x14ac:dyDescent="0.25">
      <c r="A51" s="5"/>
      <c r="B51" s="5"/>
      <c r="C51" s="102"/>
      <c r="D51" s="102"/>
      <c r="E51" s="102"/>
      <c r="F51" s="102"/>
      <c r="G51" s="102"/>
      <c r="H51" s="5"/>
      <c r="I51" s="5"/>
      <c r="J51" s="5"/>
      <c r="K51" s="5"/>
      <c r="L51" s="5"/>
    </row>
    <row r="52" spans="1:12" x14ac:dyDescent="0.25">
      <c r="A52" s="5"/>
      <c r="B52" s="5"/>
      <c r="C52" s="102"/>
      <c r="D52" s="102"/>
      <c r="E52" s="102"/>
      <c r="F52" s="102"/>
      <c r="G52" s="102"/>
      <c r="H52" s="5"/>
      <c r="I52" s="5"/>
      <c r="J52" s="5"/>
      <c r="K52" s="5"/>
      <c r="L52" s="5"/>
    </row>
    <row r="53" spans="1:12" ht="14" x14ac:dyDescent="0.3">
      <c r="A53" s="103"/>
      <c r="B53" s="103"/>
      <c r="C53" s="104"/>
      <c r="D53" s="104"/>
      <c r="E53" s="105"/>
      <c r="F53" s="105"/>
      <c r="G53" s="105"/>
      <c r="H53" s="5"/>
      <c r="I53" s="5"/>
      <c r="J53" s="5"/>
      <c r="K53" s="5"/>
      <c r="L53" s="5"/>
    </row>
    <row r="54" spans="1:12" ht="14" x14ac:dyDescent="0.3">
      <c r="A54" s="106"/>
      <c r="B54" s="103"/>
      <c r="C54" s="103"/>
      <c r="D54" s="103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3"/>
      <c r="B55" s="103"/>
      <c r="C55" s="103"/>
      <c r="D55" s="103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2014-05-15T15:56:51Z</dcterms:created>
  <dcterms:modified xsi:type="dcterms:W3CDTF">2014-05-15T15:59:02Z</dcterms:modified>
</cp:coreProperties>
</file>