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E46" i="1"/>
  <c r="E50" i="1" s="1"/>
  <c r="F32" i="1"/>
  <c r="C32" i="1"/>
  <c r="G31" i="1"/>
  <c r="H31" i="1" s="1"/>
  <c r="B31" i="1"/>
  <c r="D31" i="1" s="1"/>
  <c r="E31" i="1" s="1"/>
  <c r="B30" i="1"/>
  <c r="G30" i="1" s="1"/>
  <c r="H30" i="1" s="1"/>
  <c r="G29" i="1"/>
  <c r="H29" i="1" s="1"/>
  <c r="D29" i="1"/>
  <c r="E29" i="1" s="1"/>
  <c r="B29" i="1"/>
  <c r="G28" i="1"/>
  <c r="G32" i="1" s="1"/>
  <c r="H32" i="1" s="1"/>
  <c r="B28" i="1"/>
  <c r="D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0" i="1" s="1"/>
  <c r="E28" i="1" l="1"/>
  <c r="C11" i="1"/>
  <c r="C12" i="1"/>
  <c r="D30" i="1"/>
  <c r="E30" i="1" s="1"/>
  <c r="H28" i="1"/>
  <c r="B32" i="1"/>
  <c r="F46" i="1"/>
  <c r="G9" i="1"/>
  <c r="H9" i="1" l="1"/>
  <c r="H13" i="1" s="1"/>
  <c r="G13" i="1"/>
  <c r="D32" i="1"/>
  <c r="E32" i="1" s="1"/>
  <c r="F50" i="1"/>
  <c r="G46" i="1"/>
  <c r="G50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<sst xmlns="http://schemas.openxmlformats.org/spreadsheetml/2006/main" count="60" uniqueCount="41">
  <si>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</si>
  <si>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</si>
  <si>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</si>
  <si>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</si>
  <si>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</si>
  <si>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</si>
  <si>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</si>
  <si>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</si>
  <si>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</si>
  <si>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</si>
  <si>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</si>
  <si>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</si>
  <si>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</si>
  <si>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</si>
  <si>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</si>
  <si>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</si>
  <si>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</si>
  <si>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</si>
  <si>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</si>
  <si>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</si>
  <si>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</si>
  <si>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</si>
  <si>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</si>
  <si>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</si>
  <si>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</si>
  <si>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</si>
  <si>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</si>
  <si>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</si>
  <si>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</si>
  <si>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</si>
  <si>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</si>
  <si>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</si>
  <si>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</si>
  <si>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</si>
  <si>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2013 - MAY 31,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</si>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</sst>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33712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05%20May%20Gaming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50" sqref="C50"/>
    </sheetView>
  </sheetViews>
  <sheetFormatPr defaultColWidth="9" defaultRowHeight="12" x14ac:dyDescent="0.15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.9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.9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.9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f>'[1]Riverboat Revenue'!C8</f>
        <v>31</v>
      </c>
      <c r="D9" s="26">
        <v>166301</v>
      </c>
      <c r="E9" s="27">
        <v>17305598.760000002</v>
      </c>
      <c r="F9" s="28">
        <f>E9*0.18</f>
        <v>3115007.7768000001</v>
      </c>
      <c r="G9" s="28">
        <f>E9-F9</f>
        <v>14190590.983200002</v>
      </c>
      <c r="H9" s="29">
        <f>G9*0.185</f>
        <v>2625259.3318920005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f>C9</f>
        <v>31</v>
      </c>
      <c r="D10" s="34">
        <v>89456</v>
      </c>
      <c r="E10" s="35">
        <v>5366650.8499999996</v>
      </c>
      <c r="F10" s="36">
        <f>E10*0.18</f>
        <v>965997.15299999993</v>
      </c>
      <c r="G10" s="36">
        <f>E10-F10</f>
        <v>4400653.6969999997</v>
      </c>
      <c r="H10" s="37">
        <f>G10*0.185</f>
        <v>814120.93394499994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f>C9</f>
        <v>31</v>
      </c>
      <c r="D11" s="34">
        <v>118370</v>
      </c>
      <c r="E11" s="35">
        <v>8379184.3499999996</v>
      </c>
      <c r="F11" s="36">
        <f>E11*0.18</f>
        <v>1508253.183</v>
      </c>
      <c r="G11" s="36">
        <f>E11-F11</f>
        <v>6870931.1669999994</v>
      </c>
      <c r="H11" s="37">
        <f>G11*0.185</f>
        <v>1271122.265895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f>C9</f>
        <v>31</v>
      </c>
      <c r="D12" s="41">
        <v>54756</v>
      </c>
      <c r="E12" s="42">
        <v>3683281.3</v>
      </c>
      <c r="F12" s="43">
        <f>E12*0.18</f>
        <v>662990.63399999996</v>
      </c>
      <c r="G12" s="43">
        <f>E12-F12</f>
        <v>3020290.6659999997</v>
      </c>
      <c r="H12" s="44">
        <f>G12*0.185</f>
        <v>558753.7732099999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428883</v>
      </c>
      <c r="E13" s="43">
        <f>SUM(E9:E12)</f>
        <v>34734715.259999998</v>
      </c>
      <c r="F13" s="43">
        <f>SUM(F9:F12)</f>
        <v>6252248.7467999998</v>
      </c>
      <c r="G13" s="43">
        <f>SUM(G9:G12)</f>
        <v>28482466.513200004</v>
      </c>
      <c r="H13" s="44">
        <f>SUM(H9:H12)</f>
        <v>5269256.3049420007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41760</v>
      </c>
      <c r="C27" s="67">
        <v>41730</v>
      </c>
      <c r="D27" s="68" t="s">
        <v>30</v>
      </c>
      <c r="E27" s="69" t="s">
        <v>31</v>
      </c>
      <c r="F27" s="70">
        <v>41395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f>E9</f>
        <v>17305598.760000002</v>
      </c>
      <c r="C28" s="27">
        <v>15065144.140000001</v>
      </c>
      <c r="D28" s="73">
        <f>B28-C28</f>
        <v>2240454.620000001</v>
      </c>
      <c r="E28" s="74">
        <f>D28/C28</f>
        <v>0.14871776859082883</v>
      </c>
      <c r="F28" s="75">
        <v>17117647.27</v>
      </c>
      <c r="G28" s="76">
        <f>B28-F28</f>
        <v>187951.49000000209</v>
      </c>
      <c r="H28" s="74">
        <f>G28/F28</f>
        <v>1.0979983816432625E-2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f>E10</f>
        <v>5366650.8499999996</v>
      </c>
      <c r="C29" s="35">
        <v>4696092.22</v>
      </c>
      <c r="D29" s="79">
        <f>B29-C29</f>
        <v>670558.62999999989</v>
      </c>
      <c r="E29" s="80">
        <f>D29/C29</f>
        <v>0.14279077125959846</v>
      </c>
      <c r="F29" s="50">
        <v>6333922.6699999999</v>
      </c>
      <c r="G29" s="81">
        <f>B29-F29</f>
        <v>-967271.8200000003</v>
      </c>
      <c r="H29" s="80">
        <f>G29/F29</f>
        <v>-0.15271291905431494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f>E11</f>
        <v>8379184.3499999996</v>
      </c>
      <c r="C30" s="35">
        <v>7441590.2199999997</v>
      </c>
      <c r="D30" s="79">
        <f>B30-C30</f>
        <v>937594.12999999989</v>
      </c>
      <c r="E30" s="80">
        <f>D30/C30</f>
        <v>0.12599378658073973</v>
      </c>
      <c r="F30" s="50">
        <v>8152538.5499999998</v>
      </c>
      <c r="G30" s="81">
        <f>B30-F30</f>
        <v>226645.79999999981</v>
      </c>
      <c r="H30" s="80">
        <f>G30/F30</f>
        <v>2.7800641310674921E-2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f>E12</f>
        <v>3683281.3</v>
      </c>
      <c r="C31" s="42">
        <v>3659288.24</v>
      </c>
      <c r="D31" s="84">
        <f>B31-C31</f>
        <v>23993.05999999959</v>
      </c>
      <c r="E31" s="85">
        <f>D31/C31</f>
        <v>6.5567559662912996E-3</v>
      </c>
      <c r="F31" s="86">
        <v>3651350.83</v>
      </c>
      <c r="G31" s="87">
        <f>B31-F31</f>
        <v>31930.469999999739</v>
      </c>
      <c r="H31" s="85">
        <f>G31/F31</f>
        <v>8.7448375920644514E-3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f>SUM(B28:B31)</f>
        <v>34734715.259999998</v>
      </c>
      <c r="C32" s="89">
        <f>SUM(C28:C31)</f>
        <v>30862114.82</v>
      </c>
      <c r="D32" s="90">
        <f>SUM(D28:D31)</f>
        <v>3872600.4400000004</v>
      </c>
      <c r="E32" s="85">
        <f>D32/C32</f>
        <v>0.1254807216740178</v>
      </c>
      <c r="F32" s="91">
        <f>SUM(F28:F31)</f>
        <v>35255459.32</v>
      </c>
      <c r="G32" s="90">
        <f>SUM(G28:G31)</f>
        <v>-520744.05999999866</v>
      </c>
      <c r="H32" s="85">
        <f>G32/F32</f>
        <v>-1.4770593549027648E-2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.95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.95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.95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1728392</v>
      </c>
      <c r="D46" s="99">
        <v>172531700.84999999</v>
      </c>
      <c r="E46" s="99">
        <f>D46*0.18</f>
        <v>31055706.152999997</v>
      </c>
      <c r="F46" s="99">
        <f>D46-E46</f>
        <v>141475994.697</v>
      </c>
      <c r="G46" s="99">
        <f>0.185*F46</f>
        <v>26173059.018944997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924183</v>
      </c>
      <c r="D47" s="101">
        <v>56976202.469999999</v>
      </c>
      <c r="E47" s="101">
        <f>D47*0.18</f>
        <v>10255716.444599999</v>
      </c>
      <c r="F47" s="101">
        <f>D47-E47</f>
        <v>46720486.025399998</v>
      </c>
      <c r="G47" s="101">
        <f>0.185*F47</f>
        <v>8643289.9146989994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1243136</v>
      </c>
      <c r="D48" s="101">
        <v>83788444.129999995</v>
      </c>
      <c r="E48" s="101">
        <f>D48*0.18</f>
        <v>15081919.943399999</v>
      </c>
      <c r="F48" s="101">
        <f>D48-E48</f>
        <v>68706524.1866</v>
      </c>
      <c r="G48" s="101">
        <f>0.185*F48</f>
        <v>12710706.974521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685019</v>
      </c>
      <c r="D49" s="103">
        <v>42264329.909999996</v>
      </c>
      <c r="E49" s="103">
        <f>D49*0.18</f>
        <v>7607579.383799999</v>
      </c>
      <c r="F49" s="103">
        <f>D49-E49</f>
        <v>34656750.526199996</v>
      </c>
      <c r="G49" s="103">
        <f>0.185*F49</f>
        <v>6411498.8473469997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f>SUM(C46:C49)</f>
        <v>4580730</v>
      </c>
      <c r="D50" s="103">
        <f>SUM(D46:D49)</f>
        <v>355560677.36000001</v>
      </c>
      <c r="E50" s="103">
        <f>SUM(E46:E49)</f>
        <v>64000921.924799994</v>
      </c>
      <c r="F50" s="103">
        <f>SUM(F46:F49)</f>
        <v>291559755.43519998</v>
      </c>
      <c r="G50" s="103">
        <f>SUM(G46:G49)</f>
        <v>53938554.755511992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.75" x14ac:dyDescent="0.2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.25" x14ac:dyDescent="0.2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5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2014-06-16T19:53:41Z</dcterms:created>
  <dcterms:modified xsi:type="dcterms:W3CDTF">2014-06-16T19:55:11Z</dcterms:modified>
</cp:coreProperties>
</file>