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78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<sst xmlns="http://schemas.openxmlformats.org/spreadsheetml/2006/main" count="60" uniqueCount="41">
  <si>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</si>
  <si>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</si>
  <si>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</si>
  <si>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</si>
  <si>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DECEMBER 2009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</si>
  <si>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</si>
  <si>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</si>
  <si>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</si>
  <si>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</si>
  <si>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</si>
  <si>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</si>
  <si>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</si>
  <si>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</si>
  <si>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</si>
  <si>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</si>
  <si>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</si>
  <si>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</si>
  <si>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</si>
  <si>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</si>
  <si>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</si>
  <si>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</si>
  <si>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</si>
  <si>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</si>
  <si>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</si>
  <si>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</si>
  <si>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</si>
  <si>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</si>
  <si>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</si>
  <si>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</si>
  <si>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</si>
  <si>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</si>
  <si>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</si>
  <si>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</si>
  <si>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</si>
  <si>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2009 -  DECEMBER 31, 2009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</si>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</sst>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42">
    <font>
      <sz val="10"/>
      <name val="Courier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u val="single"/>
      <sz val="9"/>
      <name val="Arial"/>
      <family val="2"/>
    </font>
    <font>
      <sz val="11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3">
    <xf numFmtId="164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6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5" fontId="4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left"/>
      <protection/>
    </xf>
    <xf numFmtId="164" fontId="2" fillId="0" borderId="0" xfId="0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165" fontId="5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44" fontId="5" fillId="0" borderId="10" xfId="44" applyNumberFormat="1" applyFont="1" applyFill="1" applyBorder="1" applyAlignment="1" applyProtection="1">
      <alignment horizontal="center"/>
      <protection/>
    </xf>
    <xf numFmtId="44" fontId="5" fillId="0" borderId="10" xfId="0" applyNumberFormat="1" applyFont="1" applyFill="1" applyBorder="1" applyAlignment="1" applyProtection="1">
      <alignment horizontal="center"/>
      <protection/>
    </xf>
    <xf numFmtId="44" fontId="5" fillId="0" borderId="0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165" fontId="5" fillId="0" borderId="13" xfId="0" applyNumberFormat="1" applyFont="1" applyFill="1" applyBorder="1" applyAlignment="1" applyProtection="1">
      <alignment horizontal="center"/>
      <protection/>
    </xf>
    <xf numFmtId="44" fontId="5" fillId="0" borderId="12" xfId="44" applyNumberFormat="1" applyFont="1" applyFill="1" applyBorder="1" applyAlignment="1" applyProtection="1">
      <alignment horizontal="center"/>
      <protection/>
    </xf>
    <xf numFmtId="44" fontId="5" fillId="0" borderId="12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 applyProtection="1">
      <alignment horizontal="center"/>
      <protection/>
    </xf>
    <xf numFmtId="166" fontId="5" fillId="0" borderId="10" xfId="42" applyNumberFormat="1" applyFont="1" applyFill="1" applyBorder="1" applyAlignment="1" applyProtection="1">
      <alignment/>
      <protection/>
    </xf>
    <xf numFmtId="6" fontId="5" fillId="0" borderId="14" xfId="44" applyNumberFormat="1" applyFont="1" applyFill="1" applyBorder="1" applyAlignment="1" applyProtection="1">
      <alignment/>
      <protection/>
    </xf>
    <xf numFmtId="6" fontId="5" fillId="0" borderId="10" xfId="44" applyNumberFormat="1" applyFont="1" applyFill="1" applyBorder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4" fontId="5" fillId="0" borderId="12" xfId="0" applyFont="1" applyFill="1" applyBorder="1" applyAlignment="1" applyProtection="1">
      <alignment/>
      <protection/>
    </xf>
    <xf numFmtId="165" fontId="5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Font="1" applyFill="1" applyBorder="1" applyAlignment="1" applyProtection="1">
      <alignment horizontal="center"/>
      <protection/>
    </xf>
    <xf numFmtId="166" fontId="5" fillId="0" borderId="12" xfId="42" applyNumberFormat="1" applyFont="1" applyFill="1" applyBorder="1" applyAlignment="1" applyProtection="1">
      <alignment/>
      <protection/>
    </xf>
    <xf numFmtId="6" fontId="5" fillId="0" borderId="15" xfId="44" applyNumberFormat="1" applyFont="1" applyFill="1" applyBorder="1" applyAlignment="1" applyProtection="1">
      <alignment/>
      <protection/>
    </xf>
    <xf numFmtId="6" fontId="5" fillId="0" borderId="12" xfId="44" applyNumberFormat="1" applyFont="1" applyFill="1" applyBorder="1" applyAlignment="1" applyProtection="1">
      <alignment/>
      <protection/>
    </xf>
    <xf numFmtId="167" fontId="5" fillId="0" borderId="12" xfId="0" applyNumberFormat="1" applyFont="1" applyFill="1" applyBorder="1" applyAlignment="1" applyProtection="1">
      <alignment/>
      <protection/>
    </xf>
    <xf numFmtId="164" fontId="5" fillId="0" borderId="16" xfId="0" applyFont="1" applyFill="1" applyBorder="1" applyAlignment="1" applyProtection="1">
      <alignment/>
      <protection/>
    </xf>
    <xf numFmtId="165" fontId="5" fillId="0" borderId="16" xfId="0" applyNumberFormat="1" applyFont="1" applyFill="1" applyBorder="1" applyAlignment="1" applyProtection="1">
      <alignment horizontal="center"/>
      <protection/>
    </xf>
    <xf numFmtId="164" fontId="5" fillId="0" borderId="16" xfId="0" applyFont="1" applyFill="1" applyBorder="1" applyAlignment="1" applyProtection="1">
      <alignment horizontal="center"/>
      <protection/>
    </xf>
    <xf numFmtId="166" fontId="5" fillId="0" borderId="16" xfId="42" applyNumberFormat="1" applyFont="1" applyFill="1" applyBorder="1" applyAlignment="1" applyProtection="1">
      <alignment/>
      <protection/>
    </xf>
    <xf numFmtId="6" fontId="5" fillId="0" borderId="17" xfId="44" applyNumberFormat="1" applyFont="1" applyFill="1" applyBorder="1" applyAlignment="1" applyProtection="1">
      <alignment/>
      <protection/>
    </xf>
    <xf numFmtId="6" fontId="5" fillId="0" borderId="16" xfId="44" applyNumberFormat="1" applyFont="1" applyFill="1" applyBorder="1" applyAlignment="1" applyProtection="1">
      <alignment/>
      <protection/>
    </xf>
    <xf numFmtId="167" fontId="5" fillId="0" borderId="16" xfId="0" applyNumberFormat="1" applyFont="1" applyFill="1" applyBorder="1" applyAlignment="1" applyProtection="1">
      <alignment/>
      <protection/>
    </xf>
    <xf numFmtId="165" fontId="5" fillId="0" borderId="18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/>
      <protection/>
    </xf>
    <xf numFmtId="166" fontId="5" fillId="0" borderId="0" xfId="42" applyNumberFormat="1" applyFont="1" applyFill="1" applyBorder="1" applyAlignment="1" applyProtection="1">
      <alignment/>
      <protection/>
    </xf>
    <xf numFmtId="6" fontId="5" fillId="0" borderId="0" xfId="44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4" fontId="7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164" fontId="3" fillId="0" borderId="0" xfId="0" applyFont="1" applyFill="1" applyBorder="1" applyAlignment="1">
      <alignment/>
    </xf>
    <xf numFmtId="169" fontId="2" fillId="0" borderId="0" xfId="56" applyNumberFormat="1" applyFont="1" applyFill="1" applyBorder="1" applyAlignment="1">
      <alignment horizontal="center"/>
      <protection/>
    </xf>
    <xf numFmtId="0" fontId="3" fillId="0" borderId="0" xfId="56" applyFont="1" applyFill="1">
      <alignment/>
      <protection/>
    </xf>
    <xf numFmtId="6" fontId="3" fillId="0" borderId="0" xfId="56" applyNumberFormat="1" applyFont="1" applyFill="1">
      <alignment/>
      <protection/>
    </xf>
    <xf numFmtId="38" fontId="3" fillId="0" borderId="0" xfId="56" applyNumberFormat="1" applyFont="1" applyFill="1">
      <alignment/>
      <protection/>
    </xf>
    <xf numFmtId="169" fontId="3" fillId="0" borderId="0" xfId="56" applyNumberFormat="1" applyFont="1" applyFill="1">
      <alignment/>
      <protection/>
    </xf>
    <xf numFmtId="0" fontId="6" fillId="0" borderId="0" xfId="56" applyFill="1">
      <alignment/>
      <protection/>
    </xf>
    <xf numFmtId="38" fontId="6" fillId="0" borderId="0" xfId="56" applyNumberFormat="1" applyFill="1">
      <alignment/>
      <protection/>
    </xf>
    <xf numFmtId="169" fontId="6" fillId="0" borderId="0" xfId="56" applyNumberFormat="1" applyFont="1" applyFill="1">
      <alignment/>
      <protection/>
    </xf>
    <xf numFmtId="164" fontId="5" fillId="0" borderId="14" xfId="0" applyNumberFormat="1" applyFont="1" applyFill="1" applyBorder="1" applyAlignment="1" applyProtection="1">
      <alignment horizontal="center"/>
      <protection/>
    </xf>
    <xf numFmtId="17" fontId="5" fillId="0" borderId="10" xfId="56" applyNumberFormat="1" applyFont="1" applyFill="1" applyBorder="1" applyAlignment="1">
      <alignment horizontal="center"/>
      <protection/>
    </xf>
    <xf numFmtId="17" fontId="5" fillId="0" borderId="19" xfId="56" applyNumberFormat="1" applyFont="1" applyFill="1" applyBorder="1" applyAlignment="1">
      <alignment horizontal="center"/>
      <protection/>
    </xf>
    <xf numFmtId="38" fontId="5" fillId="0" borderId="19" xfId="56" applyNumberFormat="1" applyFont="1" applyFill="1" applyBorder="1" applyAlignment="1">
      <alignment horizontal="center"/>
      <protection/>
    </xf>
    <xf numFmtId="169" fontId="5" fillId="0" borderId="11" xfId="56" applyNumberFormat="1" applyFont="1" applyFill="1" applyBorder="1" applyAlignment="1">
      <alignment horizontal="center"/>
      <protection/>
    </xf>
    <xf numFmtId="17" fontId="5" fillId="0" borderId="14" xfId="56" applyNumberFormat="1" applyFont="1" applyFill="1" applyBorder="1" applyAlignment="1">
      <alignment horizontal="center"/>
      <protection/>
    </xf>
    <xf numFmtId="164" fontId="5" fillId="0" borderId="14" xfId="0" applyFont="1" applyFill="1" applyBorder="1" applyAlignment="1" applyProtection="1">
      <alignment/>
      <protection/>
    </xf>
    <xf numFmtId="6" fontId="5" fillId="0" borderId="10" xfId="56" applyNumberFormat="1" applyFont="1" applyFill="1" applyBorder="1">
      <alignment/>
      <protection/>
    </xf>
    <xf numFmtId="38" fontId="5" fillId="0" borderId="10" xfId="56" applyNumberFormat="1" applyFont="1" applyFill="1" applyBorder="1" applyAlignment="1">
      <alignment/>
      <protection/>
    </xf>
    <xf numFmtId="169" fontId="5" fillId="0" borderId="10" xfId="56" applyNumberFormat="1" applyFont="1" applyFill="1" applyBorder="1" applyAlignment="1">
      <alignment horizontal="center"/>
      <protection/>
    </xf>
    <xf numFmtId="6" fontId="5" fillId="0" borderId="19" xfId="44" applyNumberFormat="1" applyFont="1" applyFill="1" applyBorder="1" applyAlignment="1" applyProtection="1">
      <alignment/>
      <protection/>
    </xf>
    <xf numFmtId="38" fontId="5" fillId="0" borderId="10" xfId="56" applyNumberFormat="1" applyFont="1" applyFill="1" applyBorder="1">
      <alignment/>
      <protection/>
    </xf>
    <xf numFmtId="164" fontId="5" fillId="0" borderId="15" xfId="0" applyFont="1" applyFill="1" applyBorder="1" applyAlignment="1" applyProtection="1">
      <alignment/>
      <protection/>
    </xf>
    <xf numFmtId="6" fontId="5" fillId="0" borderId="12" xfId="56" applyNumberFormat="1" applyFont="1" applyFill="1" applyBorder="1">
      <alignment/>
      <protection/>
    </xf>
    <xf numFmtId="38" fontId="5" fillId="0" borderId="12" xfId="56" applyNumberFormat="1" applyFont="1" applyFill="1" applyBorder="1" applyAlignment="1">
      <alignment/>
      <protection/>
    </xf>
    <xf numFmtId="169" fontId="5" fillId="0" borderId="12" xfId="56" applyNumberFormat="1" applyFont="1" applyFill="1" applyBorder="1" applyAlignment="1">
      <alignment horizontal="center"/>
      <protection/>
    </xf>
    <xf numFmtId="38" fontId="5" fillId="0" borderId="12" xfId="56" applyNumberFormat="1" applyFont="1" applyFill="1" applyBorder="1">
      <alignment/>
      <protection/>
    </xf>
    <xf numFmtId="164" fontId="5" fillId="0" borderId="17" xfId="0" applyFont="1" applyFill="1" applyBorder="1" applyAlignment="1" applyProtection="1">
      <alignment/>
      <protection/>
    </xf>
    <xf numFmtId="6" fontId="5" fillId="0" borderId="16" xfId="56" applyNumberFormat="1" applyFont="1" applyFill="1" applyBorder="1">
      <alignment/>
      <protection/>
    </xf>
    <xf numFmtId="38" fontId="5" fillId="0" borderId="16" xfId="56" applyNumberFormat="1" applyFont="1" applyFill="1" applyBorder="1" applyAlignment="1">
      <alignment/>
      <protection/>
    </xf>
    <xf numFmtId="169" fontId="5" fillId="0" borderId="16" xfId="56" applyNumberFormat="1" applyFont="1" applyFill="1" applyBorder="1" applyAlignment="1">
      <alignment horizontal="center"/>
      <protection/>
    </xf>
    <xf numFmtId="6" fontId="5" fillId="0" borderId="20" xfId="44" applyNumberFormat="1" applyFont="1" applyFill="1" applyBorder="1" applyAlignment="1" applyProtection="1">
      <alignment/>
      <protection/>
    </xf>
    <xf numFmtId="38" fontId="5" fillId="0" borderId="16" xfId="56" applyNumberFormat="1" applyFont="1" applyFill="1" applyBorder="1">
      <alignment/>
      <protection/>
    </xf>
    <xf numFmtId="164" fontId="3" fillId="0" borderId="21" xfId="0" applyFont="1" applyFill="1" applyBorder="1" applyAlignment="1">
      <alignment/>
    </xf>
    <xf numFmtId="6" fontId="5" fillId="0" borderId="16" xfId="0" applyNumberFormat="1" applyFont="1" applyFill="1" applyBorder="1" applyAlignment="1">
      <alignment/>
    </xf>
    <xf numFmtId="38" fontId="5" fillId="0" borderId="16" xfId="0" applyNumberFormat="1" applyFont="1" applyFill="1" applyBorder="1" applyAlignment="1">
      <alignment/>
    </xf>
    <xf numFmtId="167" fontId="5" fillId="0" borderId="16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 horizontal="left"/>
      <protection/>
    </xf>
    <xf numFmtId="165" fontId="5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6" fontId="5" fillId="0" borderId="10" xfId="42" applyNumberFormat="1" applyFont="1" applyFill="1" applyBorder="1" applyAlignment="1" applyProtection="1">
      <alignment horizontal="center"/>
      <protection/>
    </xf>
    <xf numFmtId="167" fontId="5" fillId="0" borderId="10" xfId="44" applyNumberFormat="1" applyFont="1" applyFill="1" applyBorder="1" applyAlignment="1" applyProtection="1">
      <alignment horizontal="right"/>
      <protection/>
    </xf>
    <xf numFmtId="166" fontId="5" fillId="0" borderId="12" xfId="42" applyNumberFormat="1" applyFont="1" applyFill="1" applyBorder="1" applyAlignment="1" applyProtection="1">
      <alignment horizontal="center"/>
      <protection/>
    </xf>
    <xf numFmtId="167" fontId="5" fillId="0" borderId="12" xfId="44" applyNumberFormat="1" applyFont="1" applyFill="1" applyBorder="1" applyAlignment="1" applyProtection="1">
      <alignment horizontal="right"/>
      <protection/>
    </xf>
    <xf numFmtId="166" fontId="5" fillId="0" borderId="16" xfId="42" applyNumberFormat="1" applyFont="1" applyFill="1" applyBorder="1" applyAlignment="1" applyProtection="1">
      <alignment horizontal="center"/>
      <protection/>
    </xf>
    <xf numFmtId="167" fontId="5" fillId="0" borderId="16" xfId="44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0" fontId="5" fillId="0" borderId="0" xfId="56" applyFont="1" applyFill="1" applyAlignment="1">
      <alignment horizontal="center"/>
      <protection/>
    </xf>
    <xf numFmtId="0" fontId="2" fillId="0" borderId="0" xfId="56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mparison by mark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3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5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146137</v>
      </c>
      <c r="E9" s="27">
        <v>13022551.29</v>
      </c>
      <c r="F9" s="28">
        <f>E9*0.18</f>
        <v>2344059.2322</v>
      </c>
      <c r="G9" s="28">
        <f>E9-F9</f>
        <v>10678492.057799999</v>
      </c>
      <c r="H9" s="29">
        <f>G9*0.185</f>
        <v>1975521.0306929997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118576</v>
      </c>
      <c r="E10" s="35">
        <v>5603315.18</v>
      </c>
      <c r="F10" s="36">
        <f>E10*0.18</f>
        <v>1008596.7323999999</v>
      </c>
      <c r="G10" s="36">
        <f>E10-F10</f>
        <v>4594718.4476</v>
      </c>
      <c r="H10" s="37">
        <f>G10*0.185</f>
        <v>850022.9128059999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163999</v>
      </c>
      <c r="E11" s="35">
        <v>7629067.61</v>
      </c>
      <c r="F11" s="36">
        <f>E11*0.18</f>
        <v>1373232.1698</v>
      </c>
      <c r="G11" s="36">
        <f>E11-F11</f>
        <v>6255835.4402</v>
      </c>
      <c r="H11" s="37">
        <f>G11*0.185</f>
        <v>1157329.556437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77303</v>
      </c>
      <c r="E12" s="42">
        <v>3844071.63</v>
      </c>
      <c r="F12" s="43">
        <f>E12*0.18</f>
        <v>691932.8934</v>
      </c>
      <c r="G12" s="43">
        <f>E12-F12</f>
        <v>3152138.7366</v>
      </c>
      <c r="H12" s="44">
        <f>G12*0.185</f>
        <v>583145.6662709999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506015</v>
      </c>
      <c r="E13" s="43">
        <f>SUM(E9:E12)</f>
        <v>30099005.709999997</v>
      </c>
      <c r="F13" s="43">
        <f>SUM(F9:F12)</f>
        <v>5417821.027799999</v>
      </c>
      <c r="G13" s="43">
        <f>SUM(G9:G12)</f>
        <v>24681184.6822</v>
      </c>
      <c r="H13" s="44">
        <f>SUM(H9:H12)</f>
        <v>4566019.166207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5"/>
      <c r="G24" s="105"/>
      <c r="H24" s="105"/>
      <c r="I24" s="5"/>
      <c r="J24" s="5"/>
      <c r="K24" s="5"/>
      <c r="L24" s="5"/>
    </row>
    <row r="25" spans="1:12" ht="15">
      <c r="A25" s="56"/>
      <c r="B25" s="57"/>
      <c r="C25" s="106" t="s">
        <v>28</v>
      </c>
      <c r="D25" s="106"/>
      <c r="E25" s="106"/>
      <c r="F25" s="106" t="s">
        <v>29</v>
      </c>
      <c r="G25" s="106"/>
      <c r="H25" s="106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40148</v>
      </c>
      <c r="C27" s="65">
        <v>40118</v>
      </c>
      <c r="D27" s="66" t="s">
        <v>30</v>
      </c>
      <c r="E27" s="67" t="s">
        <v>31</v>
      </c>
      <c r="F27" s="68">
        <v>39783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13022551.29</v>
      </c>
      <c r="C28" s="27">
        <v>12710235.67</v>
      </c>
      <c r="D28" s="71">
        <f>B28-C28</f>
        <v>312315.6199999992</v>
      </c>
      <c r="E28" s="72">
        <f>D28/C28</f>
        <v>0.024571977114252765</v>
      </c>
      <c r="F28" s="73">
        <v>15919521.82</v>
      </c>
      <c r="G28" s="74">
        <f>B28-F28</f>
        <v>-2896970.530000001</v>
      </c>
      <c r="H28" s="72">
        <f>G28/F28</f>
        <v>-0.1819759765874677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5603315.18</v>
      </c>
      <c r="C29" s="35">
        <v>5164794.01</v>
      </c>
      <c r="D29" s="77">
        <f>B29-C29</f>
        <v>438521.1699999999</v>
      </c>
      <c r="E29" s="78">
        <f>D29/C29</f>
        <v>0.08490583925533943</v>
      </c>
      <c r="F29" s="50">
        <v>6797844.15</v>
      </c>
      <c r="G29" s="79">
        <f>B29-F29</f>
        <v>-1194528.9700000007</v>
      </c>
      <c r="H29" s="78">
        <f>G29/F29</f>
        <v>-0.1757217352504324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7629067.61</v>
      </c>
      <c r="C30" s="35">
        <v>7002974.06</v>
      </c>
      <c r="D30" s="77">
        <f>B30-C30</f>
        <v>626093.5500000007</v>
      </c>
      <c r="E30" s="78">
        <f>D30/C30</f>
        <v>0.08940395104076693</v>
      </c>
      <c r="F30" s="50">
        <v>8502598.72</v>
      </c>
      <c r="G30" s="79">
        <f>B30-F30</f>
        <v>-873531.1100000003</v>
      </c>
      <c r="H30" s="78">
        <f>G30/F30</f>
        <v>-0.10273695593151552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3844071.63</v>
      </c>
      <c r="C31" s="42">
        <v>3384692.86</v>
      </c>
      <c r="D31" s="82">
        <f>B31-C31</f>
        <v>459378.77</v>
      </c>
      <c r="E31" s="83">
        <f>D31/C31</f>
        <v>0.13572243893349897</v>
      </c>
      <c r="F31" s="84">
        <v>3947629.59</v>
      </c>
      <c r="G31" s="85">
        <f>B31-F31</f>
        <v>-103557.95999999996</v>
      </c>
      <c r="H31" s="83">
        <f>G31/F31</f>
        <v>-0.026232947554737516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30099005.709999997</v>
      </c>
      <c r="C32" s="87">
        <f>SUM(C28:C31)</f>
        <v>28262696.599999998</v>
      </c>
      <c r="D32" s="88">
        <f>SUM(D28:D31)</f>
        <v>1836309.1099999999</v>
      </c>
      <c r="E32" s="83">
        <f>D32/C32</f>
        <v>0.06497289115717288</v>
      </c>
      <c r="F32" s="89">
        <f>SUM(F28:F31)</f>
        <v>35167594.28</v>
      </c>
      <c r="G32" s="88">
        <f>SUM(G28:G31)</f>
        <v>-5068588.570000002</v>
      </c>
      <c r="H32" s="83">
        <f>G32/F32</f>
        <v>-0.14412667894324907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D9+807130</f>
        <v>953267</v>
      </c>
      <c r="D46" s="97">
        <f>E9+71308931</f>
        <v>84331482.28999999</v>
      </c>
      <c r="E46" s="97">
        <f>D46*0.18</f>
        <v>15179666.812199999</v>
      </c>
      <c r="F46" s="97">
        <f>D46-E46</f>
        <v>69151815.4778</v>
      </c>
      <c r="G46" s="97">
        <f>0.185*F46</f>
        <v>12793085.863393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D10+716095</f>
        <v>834671</v>
      </c>
      <c r="D47" s="99">
        <f>E10+30172511</f>
        <v>35775826.18</v>
      </c>
      <c r="E47" s="99">
        <f>D47*0.18</f>
        <v>6439648.7124</v>
      </c>
      <c r="F47" s="99">
        <f>D47-E47</f>
        <v>29336177.4676</v>
      </c>
      <c r="G47" s="99">
        <f>0.185*F47</f>
        <v>5427192.831506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D11+834345</f>
        <v>998344</v>
      </c>
      <c r="D48" s="99">
        <f>E11+39523415</f>
        <v>47152482.61</v>
      </c>
      <c r="E48" s="99">
        <f>D48*0.18</f>
        <v>8487446.8698</v>
      </c>
      <c r="F48" s="99">
        <f>D48-E48</f>
        <v>38665035.7402</v>
      </c>
      <c r="G48" s="99">
        <f>0.185*F48</f>
        <v>7153031.6119369995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D12+348273</f>
        <v>425576</v>
      </c>
      <c r="D49" s="101">
        <f>E12+17029682</f>
        <v>20873753.63</v>
      </c>
      <c r="E49" s="101">
        <f>D49*0.18</f>
        <v>3757275.6533999997</v>
      </c>
      <c r="F49" s="101">
        <f>D49-E49</f>
        <v>17116477.9766</v>
      </c>
      <c r="G49" s="101">
        <f>0.185*F49</f>
        <v>3166548.4256709996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3211858</v>
      </c>
      <c r="D50" s="101">
        <f>SUM(D46:D49)</f>
        <v>188133544.70999998</v>
      </c>
      <c r="E50" s="101">
        <f>SUM(E46:E49)</f>
        <v>33864038.0478</v>
      </c>
      <c r="F50" s="101">
        <f>SUM(F46:F49)</f>
        <v>154269506.66219997</v>
      </c>
      <c r="G50" s="101">
        <f>SUM(G46:G49)</f>
        <v>28539858.732507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sheetProtection/>
  <mergeCells count="3">
    <mergeCell ref="F24:H24"/>
    <mergeCell ref="C25:E25"/>
    <mergeCell ref="F25:H25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2010-01-15T21:53:24Z</dcterms:created>
  <dcterms:modified xsi:type="dcterms:W3CDTF">2010-01-19T13:32:17Z</dcterms:modified>
  <cp:category/>
  <cp:version/>
  <cp:contentType/>
  <cp:contentStatus/>
</cp:coreProperties>
</file>