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<sst xmlns="http://schemas.openxmlformats.org/spreadsheetml/2006/main" count="57" uniqueCount="40">
  <si>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LOUISIANA STATE POLICE</t>
  </si>
  <si>
    <t xml:space="preserve"> </t>
  </si>
  <si>
    <t>MONTHLY ACTIVITY SUMMARY - SLOTS AT RACETRACKS</t>
  </si>
  <si>
    <t>FOR THE MONTH OF:</t>
  </si>
  <si>
    <t>APRIL  2007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</si>
  <si>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</si>
  <si>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</si>
  <si>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</si>
  <si>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</si>
  <si>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</si>
  <si>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</si>
  <si>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</si>
  <si>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</si>
  <si>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</si>
  <si>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</si>
  <si>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</si>
  <si>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</si>
  <si>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</si>
  <si>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</si>
  <si>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</si>
  <si>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</si>
  <si>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</si>
  <si>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</si>
  <si>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</si>
  <si>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</si>
  <si>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</si>
  <si>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</si>
  <si>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</si>
  <si>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</si>
  <si>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</si>
  <si>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</si>
  <si>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</si>
  <si>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2006 - APRIL 30, 2007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</si>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</sst>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12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6" fontId="8" fillId="0" borderId="10" xfId="0" applyNumberFormat="1" applyFont="1" applyFill="1" applyBorder="1" applyAlignment="1">
      <alignment/>
    </xf>
    <xf numFmtId="38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6" fontId="8" fillId="0" borderId="4" xfId="17" applyNumberFormat="1" applyFont="1" applyFill="1" applyBorder="1" applyAlignment="1" applyProtection="1">
      <alignment horizontal="right"/>
      <protection/>
    </xf>
    <xf numFmtId="171" fontId="8" fillId="0" borderId="5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6" fontId="8" fillId="0" borderId="6" xfId="17" applyNumberFormat="1" applyFont="1" applyFill="1" applyBorder="1" applyAlignment="1" applyProtection="1">
      <alignment horizontal="right"/>
      <protection/>
    </xf>
    <xf numFmtId="171" fontId="8" fillId="0" borderId="8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76" fontId="8" fillId="0" borderId="9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30</v>
      </c>
      <c r="D9" s="25">
        <v>124160</v>
      </c>
      <c r="E9" s="26">
        <v>13379484</v>
      </c>
      <c r="F9" s="27">
        <f>E9*0.18</f>
        <v>2408307.12</v>
      </c>
      <c r="G9" s="28">
        <f>E9-F9</f>
        <v>10971176.879999999</v>
      </c>
      <c r="H9" s="29">
        <f>G9*0.185</f>
        <v>2029667.7227999999</v>
      </c>
      <c r="I9" s="30"/>
      <c r="J9" s="5"/>
      <c r="K9" s="5"/>
      <c r="L9" s="5"/>
    </row>
    <row r="10" spans="1:12" ht="12.75">
      <c r="A10" s="31" t="s">
        <v>19</v>
      </c>
      <c r="B10" s="20">
        <v>37762</v>
      </c>
      <c r="C10" s="32">
        <v>30</v>
      </c>
      <c r="D10" s="33">
        <v>179220</v>
      </c>
      <c r="E10" s="34">
        <v>7924227</v>
      </c>
      <c r="F10" s="35">
        <f>E10*0.18</f>
        <v>1426360.8599999999</v>
      </c>
      <c r="G10" s="36">
        <f>E10-F10</f>
        <v>6497866.140000001</v>
      </c>
      <c r="H10" s="37">
        <f>G10*0.185</f>
        <v>1202105.2359000002</v>
      </c>
      <c r="I10" s="5"/>
      <c r="J10" s="5"/>
      <c r="K10" s="5"/>
      <c r="L10" s="5"/>
    </row>
    <row r="11" spans="1:12" ht="13.5" thickBot="1">
      <c r="A11" s="38" t="s">
        <v>20</v>
      </c>
      <c r="B11" s="39">
        <v>37974</v>
      </c>
      <c r="C11" s="40">
        <v>30</v>
      </c>
      <c r="D11" s="41">
        <v>198986</v>
      </c>
      <c r="E11" s="42">
        <v>9124192</v>
      </c>
      <c r="F11" s="43">
        <f>E11*0.18</f>
        <v>1642354.5599999998</v>
      </c>
      <c r="G11" s="44">
        <f>E11-F11</f>
        <v>7481837.44</v>
      </c>
      <c r="H11" s="45">
        <f>G11*0.185</f>
        <v>1384139.9264</v>
      </c>
      <c r="I11" s="5"/>
      <c r="J11" s="5"/>
      <c r="K11" s="5"/>
      <c r="L11" s="5"/>
    </row>
    <row r="12" spans="1:12" ht="13.5" thickBot="1">
      <c r="A12" s="38" t="s">
        <v>21</v>
      </c>
      <c r="B12" s="39"/>
      <c r="C12" s="40"/>
      <c r="D12" s="46">
        <f>SUM(D9:D11)</f>
        <v>502366</v>
      </c>
      <c r="E12" s="43">
        <f>SUM(E9:E11)</f>
        <v>30427903</v>
      </c>
      <c r="F12" s="43">
        <f>SUM(F9:F11)</f>
        <v>5477022.54</v>
      </c>
      <c r="G12" s="43">
        <f>SUM(G9:G11)</f>
        <v>24950880.46</v>
      </c>
      <c r="H12" s="45">
        <f>SUM(H9:H11)</f>
        <v>4615912.885100001</v>
      </c>
      <c r="I12" s="5"/>
      <c r="J12" s="5"/>
      <c r="K12" s="5"/>
      <c r="L12" s="5"/>
    </row>
    <row r="13" spans="1:12" ht="12.75">
      <c r="A13" s="47"/>
      <c r="B13" s="48"/>
      <c r="C13" s="49"/>
      <c r="D13" s="50"/>
      <c r="E13" s="51"/>
      <c r="F13" s="51"/>
      <c r="G13" s="51"/>
      <c r="H13" s="52"/>
      <c r="I13" s="5"/>
      <c r="J13" s="5"/>
      <c r="K13" s="5"/>
      <c r="L13" s="5"/>
    </row>
    <row r="14" spans="1:12" ht="12.75">
      <c r="A14" s="47"/>
      <c r="B14" s="48"/>
      <c r="C14" s="49"/>
      <c r="D14" s="50"/>
      <c r="E14" s="51"/>
      <c r="F14" s="51"/>
      <c r="G14" s="51"/>
      <c r="H14" s="30"/>
      <c r="I14" s="5"/>
      <c r="J14" s="5"/>
      <c r="K14" s="5"/>
      <c r="L14" s="5"/>
    </row>
    <row r="15" spans="1:12" ht="12.75">
      <c r="A15" s="4" t="s">
        <v>22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53" t="s">
        <v>39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54" t="s">
        <v>24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25</v>
      </c>
      <c r="B23" s="4"/>
      <c r="C23" s="4"/>
      <c r="D23" s="4"/>
      <c r="E23" s="4"/>
      <c r="F23" s="56"/>
      <c r="G23" s="56"/>
      <c r="H23" s="56"/>
      <c r="I23" s="5"/>
      <c r="J23" s="5"/>
      <c r="K23" s="5"/>
      <c r="L23" s="5"/>
    </row>
    <row r="24" spans="1:12" ht="15">
      <c r="A24" s="57"/>
      <c r="B24" s="58"/>
      <c r="C24" s="59" t="s">
        <v>26</v>
      </c>
      <c r="D24" s="59"/>
      <c r="E24" s="59"/>
      <c r="F24" s="59" t="s">
        <v>27</v>
      </c>
      <c r="G24" s="59"/>
      <c r="H24" s="59"/>
      <c r="I24" s="5"/>
      <c r="J24" s="5"/>
      <c r="K24" s="5"/>
      <c r="L24" s="5"/>
    </row>
    <row r="25" spans="1:12" ht="13.5" thickBot="1">
      <c r="A25" s="57"/>
      <c r="B25" s="58"/>
      <c r="C25" s="57"/>
      <c r="D25" s="60"/>
      <c r="E25" s="61"/>
      <c r="F25" s="62"/>
      <c r="G25" s="63"/>
      <c r="H25" s="64"/>
      <c r="I25" s="5"/>
      <c r="J25" s="5"/>
      <c r="K25" s="5"/>
      <c r="L25" s="5"/>
    </row>
    <row r="26" spans="1:12" ht="13.5" thickBot="1">
      <c r="A26" s="65" t="s">
        <v>10</v>
      </c>
      <c r="B26" s="66">
        <v>39173</v>
      </c>
      <c r="C26" s="67">
        <v>39143</v>
      </c>
      <c r="D26" s="68" t="s">
        <v>28</v>
      </c>
      <c r="E26" s="69" t="s">
        <v>29</v>
      </c>
      <c r="F26" s="70">
        <v>38808</v>
      </c>
      <c r="G26" s="68" t="s">
        <v>28</v>
      </c>
      <c r="H26" s="69" t="s">
        <v>29</v>
      </c>
      <c r="I26" s="5"/>
      <c r="J26" s="5"/>
      <c r="K26" s="5"/>
      <c r="L26" s="5"/>
    </row>
    <row r="27" spans="1:12" ht="12.75">
      <c r="A27" s="71" t="s">
        <v>18</v>
      </c>
      <c r="B27" s="72">
        <f>E9</f>
        <v>13379484</v>
      </c>
      <c r="C27" s="26">
        <v>15381893</v>
      </c>
      <c r="D27" s="73">
        <f>B27-C27</f>
        <v>-2002409</v>
      </c>
      <c r="E27" s="74">
        <f>D27/C27</f>
        <v>-0.13017962093482252</v>
      </c>
      <c r="F27" s="27">
        <v>13866078</v>
      </c>
      <c r="G27" s="75">
        <f>B27-F27</f>
        <v>-486594</v>
      </c>
      <c r="H27" s="74">
        <f>G27/F27</f>
        <v>-0.03509240320153976</v>
      </c>
      <c r="I27" s="5"/>
      <c r="J27" s="5"/>
      <c r="K27" s="5"/>
      <c r="L27" s="5"/>
    </row>
    <row r="28" spans="1:12" ht="12.75">
      <c r="A28" s="76" t="s">
        <v>19</v>
      </c>
      <c r="B28" s="77">
        <f>E10</f>
        <v>7924227</v>
      </c>
      <c r="C28" s="34">
        <v>9085096</v>
      </c>
      <c r="D28" s="78">
        <f>B28-C28</f>
        <v>-1160869</v>
      </c>
      <c r="E28" s="74">
        <f>D28/C28</f>
        <v>-0.1277772959140993</v>
      </c>
      <c r="F28" s="35">
        <v>8377307</v>
      </c>
      <c r="G28" s="79">
        <f>B28-F28</f>
        <v>-453080</v>
      </c>
      <c r="H28" s="74">
        <f>G28/F28</f>
        <v>-0.05408420629684456</v>
      </c>
      <c r="I28" s="5"/>
      <c r="J28" s="5"/>
      <c r="K28" s="5"/>
      <c r="L28" s="5"/>
    </row>
    <row r="29" spans="1:12" ht="13.5" thickBot="1">
      <c r="A29" s="80" t="s">
        <v>20</v>
      </c>
      <c r="B29" s="81">
        <f>E11</f>
        <v>9124192</v>
      </c>
      <c r="C29" s="42">
        <v>9288016</v>
      </c>
      <c r="D29" s="82">
        <f>B29-C29</f>
        <v>-163824</v>
      </c>
      <c r="E29" s="83">
        <f>D29/C29</f>
        <v>-0.017638212509539175</v>
      </c>
      <c r="F29" s="43">
        <v>8959692</v>
      </c>
      <c r="G29" s="84">
        <f>B29-F29</f>
        <v>164500</v>
      </c>
      <c r="H29" s="83">
        <f>G29/F29</f>
        <v>0.018360006125210555</v>
      </c>
      <c r="I29" s="5"/>
      <c r="J29" s="5"/>
      <c r="K29" s="5"/>
      <c r="L29" s="5"/>
    </row>
    <row r="30" spans="1:12" ht="12.75" customHeight="1" thickBot="1">
      <c r="A30" s="4"/>
      <c r="B30" s="85">
        <f>SUM(B27:B29)</f>
        <v>30427903</v>
      </c>
      <c r="C30" s="85">
        <f>SUM(C27:C29)</f>
        <v>33755005</v>
      </c>
      <c r="D30" s="86">
        <f>SUM(D27:D29)</f>
        <v>-3327102</v>
      </c>
      <c r="E30" s="83">
        <f>D30/C30</f>
        <v>-0.09856618300012102</v>
      </c>
      <c r="F30" s="87">
        <f>SUM(F27:F29)</f>
        <v>31203077</v>
      </c>
      <c r="G30" s="86">
        <f>SUM(G27:G29)</f>
        <v>-775174</v>
      </c>
      <c r="H30" s="83">
        <f>G30/F30</f>
        <v>-0.02484287046434555</v>
      </c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88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89"/>
      <c r="D36" s="89"/>
      <c r="E36" s="89"/>
      <c r="F36" s="4"/>
      <c r="G36" s="4"/>
      <c r="H36" s="4"/>
      <c r="I36" s="5"/>
      <c r="J36" s="5"/>
      <c r="K36" s="5"/>
      <c r="L36" s="5"/>
    </row>
    <row r="37" spans="1:12" ht="15">
      <c r="A37" s="1" t="s">
        <v>30</v>
      </c>
      <c r="B37" s="7"/>
      <c r="C37" s="89"/>
      <c r="D37" s="89"/>
      <c r="E37" s="89"/>
      <c r="F37" s="4"/>
      <c r="G37" s="4"/>
      <c r="H37" s="4"/>
      <c r="I37" s="5"/>
      <c r="J37" s="5"/>
      <c r="K37" s="5"/>
      <c r="L37" s="5"/>
    </row>
    <row r="38" spans="1:12" ht="15">
      <c r="A38" s="1" t="s">
        <v>31</v>
      </c>
      <c r="B38" s="90"/>
      <c r="C38" s="91" t="s">
        <v>32</v>
      </c>
      <c r="D38" s="89"/>
      <c r="E38" s="89"/>
      <c r="F38" s="4"/>
      <c r="G38" s="4"/>
      <c r="H38" s="4"/>
      <c r="I38" s="5"/>
      <c r="J38" s="5"/>
      <c r="K38" s="5"/>
      <c r="L38" s="5"/>
    </row>
    <row r="39" spans="1:12" ht="15">
      <c r="A39" s="1"/>
      <c r="B39" s="90"/>
      <c r="C39" s="91" t="s">
        <v>33</v>
      </c>
      <c r="D39" s="89"/>
      <c r="E39" s="89"/>
      <c r="F39" s="4"/>
      <c r="G39" s="4"/>
      <c r="H39" s="4"/>
      <c r="I39" s="5"/>
      <c r="J39" s="5"/>
      <c r="K39" s="5"/>
      <c r="L39" s="5"/>
    </row>
    <row r="40" spans="1:12" ht="18.75" customHeight="1">
      <c r="A40" s="10"/>
      <c r="B40" s="4"/>
      <c r="C40" s="92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3"/>
      <c r="B41" s="48"/>
      <c r="C41" s="93"/>
      <c r="D41" s="93"/>
      <c r="E41" s="93"/>
      <c r="F41" s="4"/>
      <c r="G41" s="4"/>
      <c r="H41" s="4"/>
      <c r="I41" s="5"/>
      <c r="J41" s="5"/>
      <c r="K41" s="5"/>
      <c r="L41" s="5"/>
    </row>
    <row r="42" spans="1:12" ht="12.75">
      <c r="A42" s="13"/>
      <c r="B42" s="14"/>
      <c r="C42" s="15" t="s">
        <v>34</v>
      </c>
      <c r="D42" s="15" t="s">
        <v>34</v>
      </c>
      <c r="E42" s="15" t="s">
        <v>34</v>
      </c>
      <c r="F42" s="15"/>
      <c r="G42" s="15"/>
      <c r="H42" s="4"/>
      <c r="I42" s="5"/>
      <c r="J42" s="5"/>
      <c r="K42" s="5"/>
      <c r="L42" s="5"/>
    </row>
    <row r="43" spans="1:12" ht="13.5" thickBot="1">
      <c r="A43" s="19" t="s">
        <v>10</v>
      </c>
      <c r="B43" s="20" t="s">
        <v>35</v>
      </c>
      <c r="C43" s="19" t="s">
        <v>13</v>
      </c>
      <c r="D43" s="19" t="s">
        <v>36</v>
      </c>
      <c r="E43" s="19" t="s">
        <v>37</v>
      </c>
      <c r="F43" s="19" t="s">
        <v>8</v>
      </c>
      <c r="G43" s="19" t="s">
        <v>38</v>
      </c>
      <c r="H43" s="4"/>
      <c r="I43" s="5"/>
      <c r="J43" s="5"/>
      <c r="K43" s="5"/>
      <c r="L43" s="5"/>
    </row>
    <row r="44" spans="1:12" ht="12.75">
      <c r="A44" s="23" t="s">
        <v>18</v>
      </c>
      <c r="B44" s="14">
        <v>37300</v>
      </c>
      <c r="C44" s="94">
        <f>D9+1559118</f>
        <v>1683278</v>
      </c>
      <c r="D44" s="95">
        <f>E9+121379839</f>
        <v>134759323</v>
      </c>
      <c r="E44" s="96">
        <f>F9+21848373</f>
        <v>24256680.12</v>
      </c>
      <c r="F44" s="95">
        <f>G9+99531467</f>
        <v>110502643.88</v>
      </c>
      <c r="G44" s="95">
        <f>0.185*F44</f>
        <v>20442989.117799997</v>
      </c>
      <c r="H44" s="4"/>
      <c r="I44" s="5"/>
      <c r="J44" s="5"/>
      <c r="K44" s="5"/>
      <c r="L44" s="5"/>
    </row>
    <row r="45" spans="1:12" ht="12.75">
      <c r="A45" s="31" t="s">
        <v>19</v>
      </c>
      <c r="B45" s="20">
        <v>37762</v>
      </c>
      <c r="C45" s="97">
        <f>D10+1531005</f>
        <v>1710225</v>
      </c>
      <c r="D45" s="98">
        <f>E10+75405180</f>
        <v>83329407</v>
      </c>
      <c r="E45" s="99">
        <f>F10+13572933</f>
        <v>14999293.86</v>
      </c>
      <c r="F45" s="98">
        <f>G10+61832247</f>
        <v>68330113.14</v>
      </c>
      <c r="G45" s="98">
        <f>0.185*F45</f>
        <v>12641070.9309</v>
      </c>
      <c r="H45" s="4"/>
      <c r="I45" s="5"/>
      <c r="J45" s="5"/>
      <c r="K45" s="5"/>
      <c r="L45" s="5"/>
    </row>
    <row r="46" spans="1:12" ht="13.5" thickBot="1">
      <c r="A46" s="38" t="s">
        <v>20</v>
      </c>
      <c r="B46" s="39">
        <v>37974</v>
      </c>
      <c r="C46" s="100">
        <f>D11+1862373</f>
        <v>2061359</v>
      </c>
      <c r="D46" s="101">
        <f>E11+77575877</f>
        <v>86700069</v>
      </c>
      <c r="E46" s="102">
        <f>F11+13963659</f>
        <v>15606013.56</v>
      </c>
      <c r="F46" s="101">
        <f>G11+63612219</f>
        <v>71094056.44</v>
      </c>
      <c r="G46" s="101">
        <f>0.185*F46</f>
        <v>13152400.441399999</v>
      </c>
      <c r="H46" s="4"/>
      <c r="I46" s="5"/>
      <c r="J46" s="5"/>
      <c r="K46" s="5"/>
      <c r="L46" s="5"/>
    </row>
    <row r="47" spans="1:12" ht="13.5" thickBot="1">
      <c r="A47" s="38" t="s">
        <v>21</v>
      </c>
      <c r="B47" s="39"/>
      <c r="C47" s="103">
        <f>SUM(C44:C46)</f>
        <v>5454862</v>
      </c>
      <c r="D47" s="101">
        <f>SUM(D44:D46)</f>
        <v>304788799</v>
      </c>
      <c r="E47" s="101">
        <f>SUM(E44:E46)</f>
        <v>54861987.54000001</v>
      </c>
      <c r="F47" s="101">
        <f>SUM(F44:F46)</f>
        <v>249926813.45999998</v>
      </c>
      <c r="G47" s="101">
        <f>SUM(G44:G46)</f>
        <v>46236460.4901</v>
      </c>
      <c r="H47" s="4"/>
      <c r="I47" s="5"/>
      <c r="J47" s="5"/>
      <c r="K47" s="5"/>
      <c r="L47" s="5"/>
    </row>
    <row r="48" spans="1:12" ht="12">
      <c r="A48" s="5"/>
      <c r="B48" s="5"/>
      <c r="C48" s="104"/>
      <c r="D48" s="104"/>
      <c r="E48" s="104"/>
      <c r="F48" s="104"/>
      <c r="G48" s="104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105"/>
      <c r="B50" s="105"/>
      <c r="C50" s="105"/>
      <c r="D50" s="105"/>
      <c r="E50" s="5"/>
      <c r="F50" s="5"/>
      <c r="G50" s="5"/>
      <c r="H50" s="5"/>
      <c r="I50" s="5"/>
      <c r="J50" s="5"/>
      <c r="K50" s="5"/>
      <c r="L50" s="5"/>
    </row>
    <row r="51" spans="1:12" ht="15">
      <c r="A51" s="106"/>
      <c r="B51" s="105"/>
      <c r="C51" s="105"/>
      <c r="D51" s="105"/>
      <c r="E51" s="5"/>
      <c r="F51" s="5"/>
      <c r="G51" s="5"/>
      <c r="H51" s="5"/>
      <c r="I51" s="5"/>
      <c r="J51" s="5"/>
      <c r="K51" s="5"/>
      <c r="L51" s="5"/>
    </row>
    <row r="52" spans="1:12" ht="12">
      <c r="A52" s="105"/>
      <c r="B52" s="105"/>
      <c r="C52" s="105"/>
      <c r="D52" s="105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2007-05-14T16:07:37Z</dcterms:created>
  <dcterms:modified xsi:type="dcterms:W3CDTF">2007-05-14T16:07:56Z</dcterms:modified>
  <cp:category/>
  <cp:version/>
  <cp:contentType/>
  <cp:contentStatus/>
</cp:coreProperties>
</file>