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809"/>
  <workbookPr/>
  <mc:AlternateContent xmlns:mc="http://schemas.openxmlformats.org/markup-compatibility/2006">
    <mc:Choice Requires="x15">
      <x15ac:absPath xmlns:x15ac="http://schemas.microsoft.com/office/spreadsheetml/2010/11/ac" url="C:\Users\jtraylor\Downloads\"/>
    </mc:Choice>
  </mc:AlternateContent>
  <xr:revisionPtr revIDLastSave="8" documentId="11_89CAB931A297535F11239F8886904990E0938766" xr6:coauthVersionLast="47" xr6:coauthVersionMax="47" xr10:uidLastSave="{CD2CF7F2-55EC-428F-9CC9-F64B5827ADDE}"/>
  <bookViews>
    <workbookView xWindow="0" yWindow="0" windowWidth="28800" windowHeight="12450" xr2:uid="{00000000-000D-0000-FFFF-FFFF00000000}"/>
  </bookViews>
  <sheets>
    <sheet name="Mobile" sheetId="1" r:id="rId1"/>
  </sheet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 i="1" l="1"/>
  <c r="H6" i="1"/>
  <c r="H7" i="1"/>
  <c r="H9" i="1"/>
  <c r="H10" i="1"/>
  <c r="H11" i="1"/>
  <c r="H12" i="1"/>
  <c r="H13" i="1"/>
  <c r="H14" i="1"/>
  <c r="H15" i="1"/>
  <c r="B4" i="1"/>
  <c r="G4" i="1"/>
  <c r="H4" i="1"/>
  <c r="B5" i="1"/>
  <c r="G5" i="1"/>
  <c r="B6" i="1"/>
  <c r="G6" i="1"/>
  <c r="B7" i="1"/>
  <c r="G7" i="1"/>
  <c r="B8" i="1"/>
  <c r="G8" i="1"/>
  <c r="B9" i="1"/>
  <c r="G9" i="1"/>
  <c r="B10" i="1"/>
  <c r="G10" i="1"/>
  <c r="B11" i="1"/>
  <c r="G11" i="1"/>
  <c r="B12" i="1"/>
  <c r="G12" i="1"/>
  <c r="B13" i="1"/>
  <c r="G13" i="1"/>
  <c r="B14" i="1"/>
  <c r="G14" i="1"/>
  <c r="B15" i="1"/>
  <c r="G15" i="1"/>
  <c r="C16" i="1"/>
  <c r="D16" i="1"/>
  <c r="E16" i="1"/>
  <c r="F16" i="1"/>
  <c r="I16" i="1"/>
  <c r="J16" i="1"/>
  <c r="K16" i="1"/>
  <c r="L16" i="1"/>
  <c r="M16" i="1"/>
  <c r="N16" i="1"/>
  <c r="C17" i="1"/>
  <c r="D17" i="1"/>
  <c r="E17" i="1"/>
  <c r="H16" i="1" s="1"/>
  <c r="F17" i="1"/>
  <c r="G17" i="1"/>
  <c r="I17" i="1"/>
  <c r="J17" i="1"/>
  <c r="K17" i="1"/>
  <c r="L17" i="1"/>
  <c r="M17" i="1"/>
  <c r="N17" i="1"/>
  <c r="G18" i="1"/>
  <c r="G20" i="1"/>
  <c r="G21" i="1"/>
  <c r="G22" i="1"/>
  <c r="G23" i="1"/>
  <c r="G24" i="1"/>
  <c r="G25" i="1"/>
  <c r="G26" i="1"/>
  <c r="G27" i="1"/>
  <c r="G28" i="1"/>
  <c r="G29" i="1"/>
  <c r="G30" i="1"/>
  <c r="G31" i="1"/>
  <c r="C32" i="1"/>
  <c r="D32" i="1"/>
  <c r="E32" i="1"/>
  <c r="F32" i="1"/>
  <c r="G32" i="1"/>
  <c r="I32" i="1"/>
  <c r="J32" i="1"/>
  <c r="K32" i="1"/>
  <c r="L32" i="1"/>
  <c r="M32" i="1"/>
  <c r="N32" i="1"/>
  <c r="G56" i="1"/>
  <c r="G57" i="1"/>
  <c r="G58" i="1"/>
  <c r="G59" i="1"/>
  <c r="G60" i="1"/>
  <c r="G61" i="1"/>
  <c r="C62" i="1"/>
  <c r="D62" i="1"/>
  <c r="E62" i="1"/>
  <c r="F62" i="1"/>
  <c r="G62" i="1"/>
  <c r="I62" i="1"/>
  <c r="J62" i="1"/>
  <c r="K62" i="1"/>
  <c r="L62" i="1"/>
  <c r="M62" i="1"/>
  <c r="N62" i="1"/>
  <c r="B16" i="1" l="1"/>
  <c r="G16" i="1"/>
</calcChain>
</file>

<file path=xl/sharedStrings.xml><?xml version="1.0" encoding="utf-8"?>
<sst xmlns="http://schemas.openxmlformats.org/spreadsheetml/2006/main" count="55" uniqueCount="41">
  <si>
    <r>
      <t>Net Proceeds by Sport/Type</t>
    </r>
    <r>
      <rPr>
        <b/>
        <i/>
        <vertAlign val="superscript"/>
        <sz val="11"/>
        <color theme="1"/>
        <rFont val="Calibri"/>
        <family val="2"/>
        <scheme val="minor"/>
      </rPr>
      <t>2</t>
    </r>
  </si>
  <si>
    <t>Wagers
vs
Previous
Year</t>
  </si>
  <si>
    <t>Wagers
Written</t>
  </si>
  <si>
    <t>Promo
Deduct.</t>
  </si>
  <si>
    <t>Net
Proceeds</t>
  </si>
  <si>
    <r>
      <t xml:space="preserve">Taxes
Paid </t>
    </r>
    <r>
      <rPr>
        <b/>
        <vertAlign val="superscript"/>
        <sz val="11"/>
        <color theme="1"/>
        <rFont val="Calibri"/>
        <family val="2"/>
        <scheme val="minor"/>
      </rPr>
      <t>1</t>
    </r>
  </si>
  <si>
    <t>Win %</t>
  </si>
  <si>
    <t>Net
Proceeds
 vs Previous
Year</t>
  </si>
  <si>
    <t>Baseball</t>
  </si>
  <si>
    <t>Basketball</t>
  </si>
  <si>
    <t>Football</t>
  </si>
  <si>
    <t>Soccer</t>
  </si>
  <si>
    <t>Parlay</t>
  </si>
  <si>
    <t>Other</t>
  </si>
  <si>
    <t>FY 23/24
Thru May</t>
  </si>
  <si>
    <t>FY 22/23
Thru May</t>
  </si>
  <si>
    <t>FY 21/22</t>
  </si>
  <si>
    <t>FY 22/23
12 Months</t>
  </si>
  <si>
    <t>Mobile Sports Book</t>
  </si>
  <si>
    <t>Opening Date</t>
  </si>
  <si>
    <t>Licensee</t>
  </si>
  <si>
    <t>ESPN Bet</t>
  </si>
  <si>
    <t>L'Auberge Lake Charles</t>
  </si>
  <si>
    <t>Bet Rivers</t>
  </si>
  <si>
    <t>Margaritaville Bossier</t>
  </si>
  <si>
    <t>BetMGM</t>
  </si>
  <si>
    <t>Sam's Town Shreveport</t>
  </si>
  <si>
    <t>Caesars</t>
  </si>
  <si>
    <t>Horseshoe Bossier</t>
  </si>
  <si>
    <t>DraftKings</t>
  </si>
  <si>
    <t>Golden Nugget Lake Charles</t>
  </si>
  <si>
    <t>FanDuel</t>
  </si>
  <si>
    <t>Treasure Chest</t>
  </si>
  <si>
    <t>Betway</t>
  </si>
  <si>
    <t>Evangeline Downs</t>
  </si>
  <si>
    <t>Bet365</t>
  </si>
  <si>
    <t>Amelia Belle</t>
  </si>
  <si>
    <t>ClutchBet</t>
  </si>
  <si>
    <t>LA Downs</t>
  </si>
  <si>
    <t>1 Due to state law allowing losses incurred by operators to offset future net proceeds, the actual tax payments received may not calculate to the 15% tax rate.</t>
  </si>
  <si>
    <t>2 Due to the allowed deduction for promo wagers in computing the net proceeds and taxes in Louisiana, the by Sport information may not match as some system do not include the promo wager deduction in their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</si>
</sst>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dd/yy;@"/>
  </numFmts>
  <fonts count="13">
    <font>
      <sz val="11"/>
      <color theme="1"/>
      <name val="Calibri"/>
      <family val="2"/>
      <scheme val="minor"/>
    </font>
    <font>
      <sz val="11"/>
      <color rgb="FFFF0000"/>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vertAlign val="superscript"/>
      <sz val="11"/>
      <color theme="1"/>
      <name val="Calibri"/>
      <family val="2"/>
      <scheme val="minor"/>
    </font>
    <font>
      <sz val="12"/>
      <color theme="1"/>
      <name val="Calibri"/>
      <family val="2"/>
      <scheme val="minor"/>
    </font>
    <font>
      <i/>
      <u/>
      <sz val="12"/>
      <color theme="1"/>
      <name val="Calibri"/>
      <family val="2"/>
      <scheme val="minor"/>
    </font>
    <font>
      <i/>
      <sz val="12"/>
      <color theme="1"/>
      <name val="Calibri"/>
      <family val="2"/>
      <scheme val="minor"/>
    </font>
    <font>
      <b/>
      <i/>
      <vertAlign val="superscript"/>
      <sz val="12"/>
      <color theme="1"/>
      <name val="Calibri"/>
      <family val="2"/>
      <scheme val="minor"/>
    </font>
    <font>
      <b/>
      <i/>
      <sz val="14"/>
      <color theme="1"/>
      <name val="Calibri"/>
      <family val="2"/>
      <scheme val="minor"/>
    </font>
    <font>
      <sz val="14"/>
      <color theme="1"/>
      <name val="Calibri"/>
      <family val="2"/>
      <scheme val="minor"/>
    </font>
    <font>
      <b/>
      <i/>
      <vertAlign val="superscript"/>
      <sz val="11"/>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3">
    <border>
      <left/>
      <right/>
      <top/>
      <bottom/>
      <diagonal/>
    </border>
    <border>
      <left/>
      <right/>
      <top style="thin">
        <color indexed="64"/>
      </top>
      <bottom style="double">
        <color indexed="64"/>
      </bottom>
      <diagonal/>
    </border>
    <border>
      <left/>
      <right/>
      <top/>
      <bottom style="double">
        <color indexed="64"/>
      </bottom>
      <diagonal/>
    </border>
  </borders>
  <cellStyleXfs count="1">
    <xf numFmtId="0" fontId="0" fillId="0" borderId="0"/>
  </cellStyleXfs>
  <cellXfs count="61">
    <xf numFmtId="0" fontId="0" fillId="0" borderId="0" xfId="0"/>
    <xf numFmtId="0" fontId="0" fillId="0" borderId="0" xfId="0" applyFill="1"/>
    <xf numFmtId="38" fontId="2" fillId="0" borderId="1" xfId="0" applyNumberFormat="1" applyFont="1" applyBorder="1"/>
    <xf numFmtId="164" fontId="3" fillId="0" borderId="1" xfId="0" applyNumberFormat="1" applyFont="1" applyFill="1" applyBorder="1" applyAlignment="1">
      <alignment horizontal="center"/>
    </xf>
    <xf numFmtId="164" fontId="3" fillId="0" borderId="1" xfId="0" applyNumberFormat="1" applyFont="1" applyBorder="1" applyAlignment="1">
      <alignment horizontal="center"/>
    </xf>
    <xf numFmtId="0" fontId="2" fillId="0" borderId="0" xfId="0" applyFont="1" applyFill="1" applyAlignment="1">
      <alignment horizontal="center"/>
    </xf>
    <xf numFmtId="0" fontId="2" fillId="0" borderId="0" xfId="0" applyFont="1" applyAlignment="1">
      <alignment horizontal="center"/>
    </xf>
    <xf numFmtId="38" fontId="0" fillId="0" borderId="0" xfId="0" applyNumberFormat="1" applyFont="1" applyBorder="1"/>
    <xf numFmtId="164" fontId="4" fillId="0" borderId="0" xfId="0" applyNumberFormat="1" applyFont="1" applyFill="1" applyBorder="1" applyAlignment="1">
      <alignment horizontal="center"/>
    </xf>
    <xf numFmtId="164" fontId="4" fillId="0" borderId="0" xfId="0" applyNumberFormat="1" applyFont="1" applyBorder="1" applyAlignment="1">
      <alignment horizontal="center"/>
    </xf>
    <xf numFmtId="38" fontId="0" fillId="0" borderId="0" xfId="0" applyNumberFormat="1" applyFont="1" applyBorder="1" applyAlignment="1">
      <alignment horizontal="right"/>
    </xf>
    <xf numFmtId="17" fontId="2" fillId="0" borderId="0" xfId="0" applyNumberFormat="1" applyFont="1" applyFill="1" applyAlignment="1">
      <alignment horizontal="center" wrapText="1"/>
    </xf>
    <xf numFmtId="17" fontId="2" fillId="0" borderId="0" xfId="0" applyNumberFormat="1" applyFont="1" applyAlignment="1">
      <alignment horizontal="center" wrapText="1"/>
    </xf>
    <xf numFmtId="0" fontId="2" fillId="0" borderId="0" xfId="0" applyFont="1" applyBorder="1" applyAlignment="1">
      <alignment horizontal="center" wrapText="1"/>
    </xf>
    <xf numFmtId="0" fontId="2" fillId="0" borderId="0" xfId="0" applyFont="1" applyFill="1" applyBorder="1" applyAlignment="1">
      <alignment horizontal="center" wrapText="1"/>
    </xf>
    <xf numFmtId="0" fontId="2" fillId="0" borderId="0" xfId="0" applyFont="1" applyAlignment="1">
      <alignment horizontal="center" wrapText="1"/>
    </xf>
    <xf numFmtId="0" fontId="0" fillId="0" borderId="0" xfId="0" applyFill="1" applyAlignment="1">
      <alignment horizontal="center" wrapText="1"/>
    </xf>
    <xf numFmtId="0" fontId="3" fillId="0" borderId="0" xfId="0" applyFont="1" applyAlignment="1">
      <alignment horizontal="center" wrapText="1"/>
    </xf>
    <xf numFmtId="0" fontId="0" fillId="0" borderId="0" xfId="0" applyAlignment="1">
      <alignment horizontal="center" wrapText="1"/>
    </xf>
    <xf numFmtId="0" fontId="3" fillId="0" borderId="0" xfId="0" applyFont="1" applyAlignment="1">
      <alignment horizontal="left" wrapText="1"/>
    </xf>
    <xf numFmtId="0" fontId="3" fillId="0" borderId="0" xfId="0" applyFont="1" applyAlignment="1">
      <alignment wrapText="1"/>
    </xf>
    <xf numFmtId="0" fontId="0" fillId="0" borderId="0" xfId="0" applyFont="1"/>
    <xf numFmtId="0" fontId="4" fillId="0" borderId="0" xfId="0" applyFont="1" applyAlignment="1">
      <alignment wrapText="1"/>
    </xf>
    <xf numFmtId="0" fontId="6" fillId="0" borderId="0" xfId="0" applyFont="1"/>
    <xf numFmtId="165" fontId="0" fillId="0" borderId="0" xfId="0" applyNumberFormat="1" applyFont="1" applyAlignment="1">
      <alignment horizontal="center"/>
    </xf>
    <xf numFmtId="165" fontId="6" fillId="0" borderId="0" xfId="0" applyNumberFormat="1" applyFont="1" applyAlignment="1">
      <alignment horizontal="center"/>
    </xf>
    <xf numFmtId="0" fontId="6" fillId="0" borderId="0" xfId="0" applyFont="1" applyAlignment="1">
      <alignment horizontal="left"/>
    </xf>
    <xf numFmtId="0" fontId="7" fillId="0" borderId="0" xfId="0" applyFont="1" applyAlignment="1">
      <alignment horizontal="center"/>
    </xf>
    <xf numFmtId="0" fontId="9" fillId="0" borderId="0" xfId="0" applyFont="1"/>
    <xf numFmtId="38" fontId="0" fillId="0" borderId="1" xfId="0" applyNumberFormat="1" applyFont="1" applyBorder="1"/>
    <xf numFmtId="10" fontId="0" fillId="0" borderId="1" xfId="0" applyNumberFormat="1" applyFont="1" applyBorder="1" applyAlignment="1">
      <alignment horizontal="center"/>
    </xf>
    <xf numFmtId="164" fontId="4" fillId="0" borderId="1" xfId="0" applyNumberFormat="1" applyFont="1" applyBorder="1" applyAlignment="1">
      <alignment horizontal="center"/>
    </xf>
    <xf numFmtId="10" fontId="0" fillId="0" borderId="0" xfId="0" applyNumberFormat="1" applyFont="1" applyAlignment="1">
      <alignment horizontal="center"/>
    </xf>
    <xf numFmtId="164" fontId="0" fillId="0" borderId="0" xfId="0" applyNumberFormat="1" applyFont="1" applyBorder="1" applyAlignment="1">
      <alignment horizontal="center"/>
    </xf>
    <xf numFmtId="17" fontId="0" fillId="0" borderId="0" xfId="0" applyNumberFormat="1" applyFont="1" applyAlignment="1">
      <alignment horizontal="center"/>
    </xf>
    <xf numFmtId="0" fontId="0" fillId="0" borderId="0" xfId="0" applyFont="1" applyFill="1" applyAlignment="1">
      <alignment horizontal="center"/>
    </xf>
    <xf numFmtId="38" fontId="0" fillId="0" borderId="2" xfId="0" applyNumberFormat="1" applyFont="1" applyBorder="1"/>
    <xf numFmtId="164" fontId="4" fillId="0" borderId="2" xfId="0" applyNumberFormat="1" applyFont="1" applyFill="1" applyBorder="1" applyAlignment="1">
      <alignment horizontal="center" wrapText="1"/>
    </xf>
    <xf numFmtId="164" fontId="0" fillId="0" borderId="1" xfId="0" applyNumberFormat="1" applyFont="1" applyBorder="1"/>
    <xf numFmtId="38" fontId="8" fillId="0" borderId="2" xfId="0" applyNumberFormat="1" applyFont="1" applyBorder="1"/>
    <xf numFmtId="164" fontId="8" fillId="0" borderId="1" xfId="0" applyNumberFormat="1" applyFont="1" applyFill="1" applyBorder="1" applyAlignment="1">
      <alignment horizontal="center" wrapText="1"/>
    </xf>
    <xf numFmtId="164" fontId="8" fillId="0" borderId="1" xfId="0" applyNumberFormat="1" applyFont="1" applyBorder="1" applyAlignment="1">
      <alignment horizontal="center"/>
    </xf>
    <xf numFmtId="164" fontId="8" fillId="0" borderId="2" xfId="0" applyNumberFormat="1" applyFont="1" applyFill="1" applyBorder="1" applyAlignment="1">
      <alignment horizontal="center" wrapText="1"/>
    </xf>
    <xf numFmtId="38" fontId="8" fillId="0" borderId="1" xfId="0" applyNumberFormat="1" applyFont="1" applyBorder="1"/>
    <xf numFmtId="164" fontId="0" fillId="0" borderId="0" xfId="0" applyNumberFormat="1" applyFont="1" applyFill="1" applyAlignment="1">
      <alignment horizontal="center" wrapText="1"/>
    </xf>
    <xf numFmtId="17" fontId="2" fillId="0" borderId="0" xfId="0" applyNumberFormat="1" applyFont="1" applyAlignment="1">
      <alignment horizontal="center"/>
    </xf>
    <xf numFmtId="38" fontId="10" fillId="2" borderId="0" xfId="0" applyNumberFormat="1" applyFont="1" applyFill="1" applyBorder="1"/>
    <xf numFmtId="164" fontId="10" fillId="2" borderId="0" xfId="0" applyNumberFormat="1" applyFont="1" applyFill="1" applyAlignment="1">
      <alignment horizontal="center" wrapText="1"/>
    </xf>
    <xf numFmtId="164" fontId="10" fillId="2" borderId="0" xfId="0" applyNumberFormat="1" applyFont="1" applyFill="1" applyBorder="1" applyAlignment="1">
      <alignment horizontal="center"/>
    </xf>
    <xf numFmtId="17" fontId="10" fillId="2" borderId="0" xfId="0" applyNumberFormat="1" applyFont="1" applyFill="1" applyAlignment="1">
      <alignment horizontal="center"/>
    </xf>
    <xf numFmtId="38" fontId="10" fillId="0" borderId="0" xfId="0" applyNumberFormat="1" applyFont="1" applyFill="1" applyBorder="1"/>
    <xf numFmtId="38" fontId="0" fillId="0" borderId="0" xfId="0" applyNumberFormat="1" applyFont="1" applyFill="1" applyBorder="1"/>
    <xf numFmtId="164" fontId="0" fillId="0" borderId="0" xfId="0" applyNumberFormat="1" applyFont="1" applyFill="1" applyBorder="1" applyAlignment="1">
      <alignment horizontal="center"/>
    </xf>
    <xf numFmtId="17" fontId="0" fillId="0" borderId="0" xfId="0" applyNumberFormat="1" applyFont="1" applyFill="1" applyAlignment="1">
      <alignment horizontal="center"/>
    </xf>
    <xf numFmtId="0" fontId="11" fillId="0" borderId="0" xfId="0" applyFont="1"/>
    <xf numFmtId="164" fontId="1" fillId="0" borderId="0" xfId="0" applyNumberFormat="1" applyFont="1" applyFill="1" applyAlignment="1">
      <alignment horizontal="center" wrapText="1"/>
    </xf>
    <xf numFmtId="0" fontId="0" fillId="0" borderId="0" xfId="0" applyBorder="1"/>
    <xf numFmtId="0" fontId="3" fillId="0" borderId="0" xfId="0" applyFont="1" applyBorder="1" applyAlignment="1">
      <alignment horizontal="center"/>
    </xf>
    <xf numFmtId="0" fontId="4" fillId="0" borderId="0" xfId="0" applyFont="1" applyAlignment="1">
      <alignment horizontal="left" wrapText="1"/>
    </xf>
    <xf numFmtId="0" fontId="8" fillId="0" borderId="0" xfId="0" applyFont="1" applyBorder="1" applyAlignment="1">
      <alignment horizontal="left"/>
    </xf>
    <xf numFmtId="0" fontId="6" fillId="0" borderId="0" xfId="0" applyFont="1" applyAlignment="1">
      <alignment horizontal="left"/>
    </xf>
  </cellXfs>
  <cellStyles count="1">
    <cellStyle name="Normal" xfId="0" builtinId="0"/>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3"/>
  <sheetViews>
    <sheetView tabSelected="1" zoomScale="80" zoomScaleNormal="80" workbookViewId="0">
      <selection activeCell="A15" sqref="A15:XFD15"/>
    </sheetView>
  </sheetViews>
  <sheetFormatPr defaultRowHeight="15"/>
  <cols>
    <col min="1" max="2" width="12.140625" customWidth="1"/>
    <col min="3" max="3" width="18.42578125" bestFit="1" customWidth="1"/>
    <col min="4" max="4" width="16.28515625" bestFit="1" customWidth="1"/>
    <col min="5" max="5" width="16" bestFit="1" customWidth="1"/>
    <col min="6" max="6" width="15.42578125" bestFit="1" customWidth="1"/>
    <col min="7" max="7" width="9.85546875" customWidth="1"/>
    <col min="8" max="8" width="11.5703125" bestFit="1" customWidth="1"/>
    <col min="9" max="11" width="14.5703125" bestFit="1" customWidth="1"/>
    <col min="12" max="12" width="12.85546875" bestFit="1" customWidth="1"/>
    <col min="13" max="13" width="16" bestFit="1" customWidth="1"/>
    <col min="14" max="14" width="13.7109375" bestFit="1" customWidth="1"/>
  </cols>
  <sheetData>
    <row r="1" spans="1:15" s="18" customFormat="1" ht="17.25">
      <c r="A1"/>
      <c r="B1"/>
      <c r="C1"/>
      <c r="D1"/>
      <c r="E1"/>
      <c r="F1"/>
      <c r="G1" s="56"/>
      <c r="H1" s="56"/>
      <c r="I1" s="57" t="s">
        <v>0</v>
      </c>
      <c r="J1" s="57"/>
      <c r="K1" s="57"/>
      <c r="L1" s="57"/>
      <c r="M1" s="57"/>
      <c r="N1" s="57"/>
    </row>
    <row r="2" spans="1:15" ht="60">
      <c r="A2" s="18"/>
      <c r="B2" s="17" t="s">
        <v>1</v>
      </c>
      <c r="C2" s="15" t="s">
        <v>2</v>
      </c>
      <c r="D2" s="13" t="s">
        <v>3</v>
      </c>
      <c r="E2" s="15" t="s">
        <v>4</v>
      </c>
      <c r="F2" s="15" t="s">
        <v>5</v>
      </c>
      <c r="G2" s="13" t="s">
        <v>6</v>
      </c>
      <c r="H2" s="17" t="s">
        <v>7</v>
      </c>
      <c r="I2" s="13" t="s">
        <v>8</v>
      </c>
      <c r="J2" s="13" t="s">
        <v>9</v>
      </c>
      <c r="K2" s="13" t="s">
        <v>10</v>
      </c>
      <c r="L2" s="13" t="s">
        <v>11</v>
      </c>
      <c r="M2" s="13" t="s">
        <v>12</v>
      </c>
      <c r="N2" s="13" t="s">
        <v>13</v>
      </c>
    </row>
    <row r="3" spans="1:15">
      <c r="A3" s="18"/>
      <c r="B3" s="17"/>
      <c r="C3" s="15"/>
      <c r="D3" s="13"/>
      <c r="E3" s="15"/>
      <c r="F3" s="15"/>
      <c r="G3" s="13"/>
      <c r="H3" s="17"/>
      <c r="I3" s="13"/>
      <c r="J3" s="13"/>
      <c r="K3" s="13"/>
      <c r="L3" s="13"/>
      <c r="M3" s="13"/>
      <c r="N3" s="13"/>
    </row>
    <row r="4" spans="1:15">
      <c r="A4" s="34">
        <v>45108</v>
      </c>
      <c r="B4" s="44">
        <f>(C4-C20)/C20</f>
        <v>0.18558358764598823</v>
      </c>
      <c r="C4" s="7">
        <v>122520979</v>
      </c>
      <c r="D4" s="7">
        <v>-685802</v>
      </c>
      <c r="E4" s="7">
        <v>15697788</v>
      </c>
      <c r="F4" s="7">
        <v>2010893</v>
      </c>
      <c r="G4" s="33">
        <f>E4/C4</f>
        <v>0.12812326613877287</v>
      </c>
      <c r="H4" s="55">
        <f>(E4-E20)/E20</f>
        <v>-0.18263244247742777</v>
      </c>
      <c r="I4" s="7">
        <v>2794933</v>
      </c>
      <c r="J4" s="7">
        <v>634632</v>
      </c>
      <c r="K4" s="7">
        <v>445162</v>
      </c>
      <c r="L4" s="7">
        <v>665207</v>
      </c>
      <c r="M4" s="7">
        <v>9726199</v>
      </c>
      <c r="N4" s="7">
        <v>1504938</v>
      </c>
    </row>
    <row r="5" spans="1:15">
      <c r="A5" s="53">
        <v>45139</v>
      </c>
      <c r="B5" s="44">
        <f>(C5-C21)/C21</f>
        <v>0.23919344139330689</v>
      </c>
      <c r="C5" s="51">
        <v>138853445</v>
      </c>
      <c r="D5" s="51">
        <v>-1131832</v>
      </c>
      <c r="E5" s="51">
        <v>15038678</v>
      </c>
      <c r="F5" s="51">
        <v>1920085</v>
      </c>
      <c r="G5" s="52">
        <f>E5/C5</f>
        <v>0.10830612088882635</v>
      </c>
      <c r="H5" s="44">
        <f>(E5-E21)/E21</f>
        <v>1.0583333428799671</v>
      </c>
      <c r="I5" s="51">
        <v>1321486</v>
      </c>
      <c r="J5" s="51">
        <v>879883</v>
      </c>
      <c r="K5" s="51">
        <v>2485062</v>
      </c>
      <c r="L5" s="51">
        <v>532139</v>
      </c>
      <c r="M5" s="51">
        <v>8448972</v>
      </c>
      <c r="N5" s="51">
        <v>1474477</v>
      </c>
    </row>
    <row r="6" spans="1:15">
      <c r="A6" s="53">
        <v>45170</v>
      </c>
      <c r="B6" s="44">
        <f>(C6-C22)/C22</f>
        <v>0.44429833218248088</v>
      </c>
      <c r="C6" s="51">
        <v>248831422</v>
      </c>
      <c r="D6" s="51">
        <v>-1324483</v>
      </c>
      <c r="E6" s="51">
        <v>36082807</v>
      </c>
      <c r="F6" s="51">
        <v>4746000</v>
      </c>
      <c r="G6" s="52">
        <f>E6/C6</f>
        <v>0.14500904552159011</v>
      </c>
      <c r="H6" s="44">
        <f>(E6-E22)/E22</f>
        <v>0.27935237328172641</v>
      </c>
      <c r="I6" s="51">
        <v>6539110</v>
      </c>
      <c r="J6" s="51">
        <v>118218</v>
      </c>
      <c r="K6" s="51">
        <v>7307884</v>
      </c>
      <c r="L6" s="51">
        <v>252480</v>
      </c>
      <c r="M6" s="51">
        <v>19837373</v>
      </c>
      <c r="N6" s="51">
        <v>2311652</v>
      </c>
    </row>
    <row r="7" spans="1:15">
      <c r="A7" s="53">
        <v>45200</v>
      </c>
      <c r="B7" s="44">
        <f>(C7-C23)/C23</f>
        <v>0.26108904209295331</v>
      </c>
      <c r="C7" s="51">
        <v>276229708</v>
      </c>
      <c r="D7" s="51">
        <v>-875981</v>
      </c>
      <c r="E7" s="51">
        <v>39207870</v>
      </c>
      <c r="F7" s="51">
        <v>4977827</v>
      </c>
      <c r="G7" s="52">
        <f>E7/C7</f>
        <v>0.14193936736160181</v>
      </c>
      <c r="H7" s="44">
        <f>(E7-E23)/E23</f>
        <v>0.50682946740696067</v>
      </c>
      <c r="I7" s="51">
        <v>3347152</v>
      </c>
      <c r="J7" s="51">
        <v>2061709</v>
      </c>
      <c r="K7" s="51">
        <v>7309543</v>
      </c>
      <c r="L7" s="51">
        <v>175769</v>
      </c>
      <c r="M7" s="51">
        <v>24960233</v>
      </c>
      <c r="N7" s="51">
        <v>1534082</v>
      </c>
    </row>
    <row r="8" spans="1:15" s="54" customFormat="1" ht="18.75">
      <c r="A8" s="53">
        <v>45231</v>
      </c>
      <c r="B8" s="44">
        <f>(C8-C24)/C24</f>
        <v>0.38183140297812518</v>
      </c>
      <c r="C8" s="51">
        <v>322939359</v>
      </c>
      <c r="D8" s="51">
        <v>-9842743</v>
      </c>
      <c r="E8" s="51">
        <v>18107946</v>
      </c>
      <c r="F8" s="51">
        <v>3086448</v>
      </c>
      <c r="G8" s="52">
        <f>E8/C8</f>
        <v>5.6072279501861527E-2</v>
      </c>
      <c r="H8" s="44">
        <v>1.65</v>
      </c>
      <c r="I8" s="51">
        <v>-975634</v>
      </c>
      <c r="J8" s="51">
        <v>4006333</v>
      </c>
      <c r="K8" s="51">
        <v>4467445</v>
      </c>
      <c r="L8" s="51">
        <v>641342</v>
      </c>
      <c r="M8" s="51">
        <v>12518396</v>
      </c>
      <c r="N8" s="51">
        <v>1313716</v>
      </c>
    </row>
    <row r="9" spans="1:15">
      <c r="A9" s="53">
        <v>45261</v>
      </c>
      <c r="B9" s="44">
        <f>(C9-C25)/C25</f>
        <v>0.57716750068129485</v>
      </c>
      <c r="C9" s="51">
        <v>344928425</v>
      </c>
      <c r="D9" s="51">
        <v>-681309</v>
      </c>
      <c r="E9" s="51">
        <v>51282332</v>
      </c>
      <c r="F9" s="51">
        <v>7183032</v>
      </c>
      <c r="G9" s="52">
        <f>E9/C9</f>
        <v>0.14867528531462723</v>
      </c>
      <c r="H9" s="44">
        <f>(E9-E25)/E25</f>
        <v>0.67883874164579994</v>
      </c>
      <c r="I9" s="51">
        <v>17048</v>
      </c>
      <c r="J9" s="51">
        <v>4468036</v>
      </c>
      <c r="K9" s="51">
        <v>4937516</v>
      </c>
      <c r="L9" s="51">
        <v>542357</v>
      </c>
      <c r="M9" s="51">
        <v>40260907</v>
      </c>
      <c r="N9" s="51">
        <v>892083</v>
      </c>
    </row>
    <row r="10" spans="1:15">
      <c r="A10" s="53">
        <v>45292</v>
      </c>
      <c r="B10" s="44">
        <f>(C10-C26)/C26</f>
        <v>0.29607967412264374</v>
      </c>
      <c r="C10" s="51">
        <v>317844144</v>
      </c>
      <c r="D10" s="51">
        <v>-13786734</v>
      </c>
      <c r="E10" s="51">
        <v>35668766</v>
      </c>
      <c r="F10" s="51">
        <v>5341123</v>
      </c>
      <c r="G10" s="52">
        <f>E10/C10</f>
        <v>0.11222093177843792</v>
      </c>
      <c r="H10" s="44">
        <f>(E10-E26)/E26</f>
        <v>0.62386358054229996</v>
      </c>
      <c r="I10" s="51">
        <v>5154</v>
      </c>
      <c r="J10" s="51">
        <v>2466485</v>
      </c>
      <c r="K10" s="51">
        <v>4344823</v>
      </c>
      <c r="L10" s="51">
        <v>195276</v>
      </c>
      <c r="M10" s="51">
        <v>28905447</v>
      </c>
      <c r="N10" s="51">
        <v>682646</v>
      </c>
    </row>
    <row r="11" spans="1:15">
      <c r="A11" s="53">
        <v>45323</v>
      </c>
      <c r="B11" s="44">
        <f>(C11-C27)/C27</f>
        <v>0.44003215801389867</v>
      </c>
      <c r="C11" s="51">
        <v>253069041</v>
      </c>
      <c r="D11" s="51">
        <v>-6096964</v>
      </c>
      <c r="E11" s="51">
        <v>24260571.98</v>
      </c>
      <c r="F11" s="51">
        <v>3637637.53</v>
      </c>
      <c r="G11" s="52">
        <f>E11/C11</f>
        <v>9.5865428201468553E-2</v>
      </c>
      <c r="H11" s="44">
        <f>(E11-E27)/E27</f>
        <v>0.36641373288897211</v>
      </c>
      <c r="I11" s="51">
        <v>63476</v>
      </c>
      <c r="J11" s="51">
        <v>4402098</v>
      </c>
      <c r="K11" s="51">
        <v>-1704067</v>
      </c>
      <c r="L11" s="51">
        <v>436994</v>
      </c>
      <c r="M11" s="51">
        <v>19968883</v>
      </c>
      <c r="N11" s="51">
        <v>1963364</v>
      </c>
    </row>
    <row r="12" spans="1:15">
      <c r="A12" s="53">
        <v>45352</v>
      </c>
      <c r="B12" s="44">
        <f>(C12-C28)/C28</f>
        <v>0.43141513120931685</v>
      </c>
      <c r="C12" s="51">
        <v>319378658</v>
      </c>
      <c r="D12" s="51">
        <v>-3873926</v>
      </c>
      <c r="E12" s="51">
        <v>31668933</v>
      </c>
      <c r="F12" s="51">
        <v>4743389</v>
      </c>
      <c r="G12" s="52">
        <f>E12/C12</f>
        <v>9.9157949996771549E-2</v>
      </c>
      <c r="H12" s="44">
        <f>(E12-E28)/E28</f>
        <v>0.20721548868288911</v>
      </c>
      <c r="I12" s="51">
        <v>442012</v>
      </c>
      <c r="J12" s="51">
        <v>7260911</v>
      </c>
      <c r="K12" s="51">
        <v>157444</v>
      </c>
      <c r="L12" s="51">
        <v>496934</v>
      </c>
      <c r="M12" s="51">
        <v>22780057</v>
      </c>
      <c r="N12" s="51">
        <v>1255575</v>
      </c>
    </row>
    <row r="13" spans="1:15" ht="18.75">
      <c r="A13" s="53">
        <v>45383</v>
      </c>
      <c r="B13" s="44">
        <f>(C13-C29)/C29</f>
        <v>0.38495936994701607</v>
      </c>
      <c r="C13" s="51">
        <v>263246414</v>
      </c>
      <c r="D13" s="51">
        <v>-3898683</v>
      </c>
      <c r="E13" s="51">
        <v>35143718</v>
      </c>
      <c r="F13" s="51">
        <v>5268295</v>
      </c>
      <c r="G13" s="52">
        <f>E13/C13</f>
        <v>0.13350122216669588</v>
      </c>
      <c r="H13" s="44">
        <f>(E13-E29)/E29</f>
        <v>0.7287996153950782</v>
      </c>
      <c r="I13" s="51">
        <v>2020857</v>
      </c>
      <c r="J13" s="51">
        <v>5800472</v>
      </c>
      <c r="K13" s="51">
        <v>30364</v>
      </c>
      <c r="L13" s="51">
        <v>657464</v>
      </c>
      <c r="M13" s="51">
        <v>26866904</v>
      </c>
      <c r="N13" s="51">
        <v>383118</v>
      </c>
      <c r="O13" s="50"/>
    </row>
    <row r="14" spans="1:15" ht="18.75">
      <c r="A14" s="49">
        <v>45413</v>
      </c>
      <c r="B14" s="47">
        <f>(C14-C30)/C30</f>
        <v>0.33983802426994725</v>
      </c>
      <c r="C14" s="46">
        <v>238268987</v>
      </c>
      <c r="D14" s="46">
        <v>-1177899</v>
      </c>
      <c r="E14" s="46">
        <v>31242416</v>
      </c>
      <c r="F14" s="46">
        <v>5523167</v>
      </c>
      <c r="G14" s="48">
        <f>E14/C14</f>
        <v>0.13112246118711202</v>
      </c>
      <c r="H14" s="47">
        <f>(E14-E30)/E30</f>
        <v>0.22396593845541488</v>
      </c>
      <c r="I14" s="46">
        <v>1821621</v>
      </c>
      <c r="J14" s="46">
        <v>2186389</v>
      </c>
      <c r="K14" s="46">
        <v>168900</v>
      </c>
      <c r="L14" s="46">
        <v>643512</v>
      </c>
      <c r="M14" s="46">
        <v>21340451</v>
      </c>
      <c r="N14" s="46">
        <v>5441991</v>
      </c>
    </row>
    <row r="15" spans="1:15" hidden="1">
      <c r="A15" s="45">
        <v>45444</v>
      </c>
      <c r="B15" s="55">
        <f>(C15-C31)/C31</f>
        <v>-1</v>
      </c>
      <c r="C15" s="7"/>
      <c r="D15" s="7"/>
      <c r="E15" s="7"/>
      <c r="F15" s="7"/>
      <c r="G15" s="33" t="e">
        <f>E15/C15</f>
        <v>#DIV/0!</v>
      </c>
      <c r="H15" s="55">
        <f>(E15-E31)/E31</f>
        <v>-1</v>
      </c>
      <c r="I15" s="7"/>
      <c r="J15" s="7"/>
      <c r="K15" s="7"/>
      <c r="L15" s="7"/>
      <c r="M15" s="7"/>
      <c r="N15" s="7"/>
    </row>
    <row r="16" spans="1:15" ht="34.5" customHeight="1" thickBot="1">
      <c r="A16" s="17" t="s">
        <v>14</v>
      </c>
      <c r="B16" s="40">
        <f>(C16-C17)/C17</f>
        <v>0.37418341587448856</v>
      </c>
      <c r="C16" s="43">
        <f>SUM(C4:C15)</f>
        <v>2846110582</v>
      </c>
      <c r="D16" s="43">
        <f>SUM(D4:D15)</f>
        <v>-43376356</v>
      </c>
      <c r="E16" s="43">
        <f>SUM(E4:E15)</f>
        <v>333401825.98000002</v>
      </c>
      <c r="F16" s="43">
        <f>SUM(F4:F15)</f>
        <v>48437896.530000001</v>
      </c>
      <c r="G16" s="41">
        <f>E16/C16</f>
        <v>0.11714296278176026</v>
      </c>
      <c r="H16" s="40">
        <f>(E16-E17)/E17</f>
        <v>0.70549911935562049</v>
      </c>
      <c r="I16" s="43">
        <f>SUM(I4:I15)</f>
        <v>17397215</v>
      </c>
      <c r="J16" s="43">
        <f>SUM(J4:J15)</f>
        <v>34285166</v>
      </c>
      <c r="K16" s="43">
        <f>SUM(K4:K15)</f>
        <v>29950076</v>
      </c>
      <c r="L16" s="43">
        <f>SUM(L4:L15)</f>
        <v>5239474</v>
      </c>
      <c r="M16" s="43">
        <f>SUM(M4:M15)</f>
        <v>235613822</v>
      </c>
      <c r="N16" s="43">
        <f>SUM(N4:N15)</f>
        <v>18757642</v>
      </c>
    </row>
    <row r="17" spans="1:14" ht="31.5" thickTop="1" thickBot="1">
      <c r="A17" s="17" t="s">
        <v>15</v>
      </c>
      <c r="B17" s="42"/>
      <c r="C17" s="39">
        <f>SUM(C20:C30)</f>
        <v>2071128605.6300001</v>
      </c>
      <c r="D17" s="39">
        <f>SUM(D20:D30)</f>
        <v>-18556556.57</v>
      </c>
      <c r="E17" s="39">
        <f>SUM(E20:E30)</f>
        <v>195486366.53999999</v>
      </c>
      <c r="F17" s="39">
        <f>SUM(F20:F30)</f>
        <v>33539227.960000001</v>
      </c>
      <c r="G17" s="41">
        <f>E17/C17</f>
        <v>9.438639687009516E-2</v>
      </c>
      <c r="H17" s="40"/>
      <c r="I17" s="39">
        <f>SUM(I20:I30)</f>
        <v>-45880770.260000005</v>
      </c>
      <c r="J17" s="39">
        <f>SUM(J20:J30)</f>
        <v>29421915.68</v>
      </c>
      <c r="K17" s="39">
        <f>SUM(K20:K30)</f>
        <v>26083968.559999999</v>
      </c>
      <c r="L17" s="39">
        <f>SUM(L20:L30)</f>
        <v>3905223.75</v>
      </c>
      <c r="M17" s="39">
        <f>SUM(M20:M30)</f>
        <v>164625651.66</v>
      </c>
      <c r="N17" s="39">
        <f>SUM(N20:N30)</f>
        <v>17330364.91</v>
      </c>
    </row>
    <row r="18" spans="1:14" ht="16.5" hidden="1" thickTop="1" thickBot="1">
      <c r="A18" s="6" t="s">
        <v>16</v>
      </c>
      <c r="B18" s="37"/>
      <c r="C18" s="36"/>
      <c r="D18" s="36"/>
      <c r="E18" s="36"/>
      <c r="F18" s="36"/>
      <c r="G18" s="38" t="e">
        <f>E18/C18</f>
        <v>#DIV/0!</v>
      </c>
      <c r="H18" s="37"/>
      <c r="I18" s="36"/>
      <c r="J18" s="36"/>
      <c r="K18" s="36"/>
      <c r="L18" s="36"/>
      <c r="M18" s="36"/>
      <c r="N18" s="36"/>
    </row>
    <row r="19" spans="1:14" ht="15.75" thickTop="1">
      <c r="A19" s="6"/>
      <c r="B19" s="35"/>
      <c r="C19" s="7"/>
      <c r="D19" s="7"/>
      <c r="E19" s="7"/>
      <c r="F19" s="7"/>
      <c r="G19" s="9"/>
      <c r="H19" s="8"/>
      <c r="I19" s="7"/>
      <c r="J19" s="7"/>
      <c r="K19" s="7"/>
      <c r="L19" s="7"/>
      <c r="M19" s="7"/>
      <c r="N19" s="7"/>
    </row>
    <row r="20" spans="1:14" ht="15" customHeight="1">
      <c r="A20" s="34">
        <v>44743</v>
      </c>
      <c r="B20" s="32"/>
      <c r="C20" s="7">
        <v>103342337.29000001</v>
      </c>
      <c r="D20" s="7">
        <v>-131610.85999999999</v>
      </c>
      <c r="E20" s="7">
        <v>19205298.59</v>
      </c>
      <c r="F20" s="7">
        <v>2312928.6</v>
      </c>
      <c r="G20" s="33">
        <f>E20/C20</f>
        <v>0.18584153497618264</v>
      </c>
      <c r="H20" s="32"/>
      <c r="I20" s="7">
        <v>5110534.96</v>
      </c>
      <c r="J20" s="7">
        <v>507373.55</v>
      </c>
      <c r="K20" s="7">
        <v>362775</v>
      </c>
      <c r="L20" s="7">
        <v>451863.9</v>
      </c>
      <c r="M20" s="7">
        <v>11890887</v>
      </c>
      <c r="N20" s="7">
        <v>881864.28</v>
      </c>
    </row>
    <row r="21" spans="1:14">
      <c r="A21" s="34">
        <v>44774</v>
      </c>
      <c r="B21" s="32"/>
      <c r="C21" s="7">
        <v>112051468.61</v>
      </c>
      <c r="D21" s="7">
        <v>-122343.05</v>
      </c>
      <c r="E21" s="7">
        <v>7306240.29</v>
      </c>
      <c r="F21" s="7">
        <v>1562442.92</v>
      </c>
      <c r="G21" s="33">
        <f>E21/C21</f>
        <v>6.5204324232729927E-2</v>
      </c>
      <c r="H21" s="32"/>
      <c r="I21" s="7">
        <v>1579261.04</v>
      </c>
      <c r="J21" s="7">
        <v>435579.78</v>
      </c>
      <c r="K21" s="7">
        <v>2821948</v>
      </c>
      <c r="L21" s="7">
        <v>290877.71999999997</v>
      </c>
      <c r="M21" s="7">
        <v>1004924.75</v>
      </c>
      <c r="N21" s="7">
        <v>1173649</v>
      </c>
    </row>
    <row r="22" spans="1:14">
      <c r="A22" s="34">
        <v>44805</v>
      </c>
      <c r="B22" s="32"/>
      <c r="C22" s="7">
        <v>172285335</v>
      </c>
      <c r="D22" s="7">
        <v>-368436.16</v>
      </c>
      <c r="E22" s="7">
        <v>28203963</v>
      </c>
      <c r="F22" s="7">
        <v>3590378</v>
      </c>
      <c r="G22" s="33">
        <f>E22/C22</f>
        <v>0.16370495492259976</v>
      </c>
      <c r="H22" s="32"/>
      <c r="I22" s="7">
        <v>1194443</v>
      </c>
      <c r="J22" s="7">
        <v>260115</v>
      </c>
      <c r="K22" s="7">
        <v>6271387</v>
      </c>
      <c r="L22" s="7">
        <v>189617</v>
      </c>
      <c r="M22" s="7">
        <v>16275453</v>
      </c>
      <c r="N22" s="7">
        <v>4012948</v>
      </c>
    </row>
    <row r="23" spans="1:14">
      <c r="A23" s="34">
        <v>44835</v>
      </c>
      <c r="B23" s="32"/>
      <c r="C23" s="7">
        <v>219040606</v>
      </c>
      <c r="D23" s="7">
        <v>-450440</v>
      </c>
      <c r="E23" s="7">
        <v>26020111</v>
      </c>
      <c r="F23" s="7">
        <v>3894853.32</v>
      </c>
      <c r="G23" s="33">
        <f>E23/C23</f>
        <v>0.11879126649238726</v>
      </c>
      <c r="H23" s="32"/>
      <c r="I23" s="7">
        <v>906173</v>
      </c>
      <c r="J23" s="7">
        <v>1325735</v>
      </c>
      <c r="K23" s="7">
        <v>2599425</v>
      </c>
      <c r="L23" s="7">
        <v>154552</v>
      </c>
      <c r="M23" s="7">
        <v>19668272</v>
      </c>
      <c r="N23" s="7">
        <v>1365954</v>
      </c>
    </row>
    <row r="24" spans="1:14">
      <c r="A24" s="34">
        <v>44866</v>
      </c>
      <c r="B24" s="32"/>
      <c r="C24" s="7">
        <v>233703879</v>
      </c>
      <c r="D24" s="7">
        <v>-299205</v>
      </c>
      <c r="E24" s="7">
        <v>-27602847</v>
      </c>
      <c r="F24" s="7">
        <v>4019295.1199999996</v>
      </c>
      <c r="G24" s="33">
        <f>E24/C24</f>
        <v>-0.11811035023513666</v>
      </c>
      <c r="H24" s="32"/>
      <c r="I24" s="7">
        <v>-59305651</v>
      </c>
      <c r="J24" s="7">
        <v>6132605</v>
      </c>
      <c r="K24" s="7">
        <v>2713528</v>
      </c>
      <c r="L24" s="7">
        <v>943289</v>
      </c>
      <c r="M24" s="7">
        <v>20999068</v>
      </c>
      <c r="N24" s="7">
        <v>914313</v>
      </c>
    </row>
    <row r="25" spans="1:14" ht="15.75" customHeight="1">
      <c r="A25" s="34">
        <v>44896</v>
      </c>
      <c r="B25" s="32"/>
      <c r="C25" s="7">
        <v>218701200</v>
      </c>
      <c r="D25" s="7">
        <v>-262036</v>
      </c>
      <c r="E25" s="7">
        <v>30546312</v>
      </c>
      <c r="F25" s="7">
        <v>3749720</v>
      </c>
      <c r="G25" s="33">
        <f>E25/C25</f>
        <v>0.13967144213200477</v>
      </c>
      <c r="H25" s="32"/>
      <c r="I25" s="7">
        <v>12776.23</v>
      </c>
      <c r="J25" s="7">
        <v>2861051</v>
      </c>
      <c r="K25" s="7">
        <v>7205024</v>
      </c>
      <c r="L25" s="7">
        <v>66871</v>
      </c>
      <c r="M25" s="7">
        <v>20172804</v>
      </c>
      <c r="N25" s="7">
        <v>227785</v>
      </c>
    </row>
    <row r="26" spans="1:14" ht="15.75" customHeight="1">
      <c r="A26" s="34">
        <v>44927</v>
      </c>
      <c r="B26" s="32">
        <v>5.0612150829535008</v>
      </c>
      <c r="C26" s="7">
        <v>245235034.81</v>
      </c>
      <c r="D26" s="7">
        <v>-7724837.5899999999</v>
      </c>
      <c r="E26" s="7">
        <v>21965371</v>
      </c>
      <c r="F26" s="7">
        <v>2725592</v>
      </c>
      <c r="G26" s="33">
        <f>E26/C26</f>
        <v>8.9568649997411848E-2</v>
      </c>
      <c r="H26" s="32">
        <v>-3.4308893372251825</v>
      </c>
      <c r="I26" s="7">
        <v>25561.94</v>
      </c>
      <c r="J26" s="7">
        <v>3086590</v>
      </c>
      <c r="K26" s="7">
        <v>4654719</v>
      </c>
      <c r="L26" s="7">
        <v>358264</v>
      </c>
      <c r="M26" s="7">
        <v>12731925</v>
      </c>
      <c r="N26" s="7">
        <v>1108311</v>
      </c>
    </row>
    <row r="27" spans="1:14" ht="15.75" customHeight="1">
      <c r="A27" s="34">
        <v>44958</v>
      </c>
      <c r="B27" s="32">
        <v>-0.16717581932669889</v>
      </c>
      <c r="C27" s="7">
        <v>175738465</v>
      </c>
      <c r="D27" s="7">
        <v>-4050531.18</v>
      </c>
      <c r="E27" s="7">
        <v>17754924</v>
      </c>
      <c r="F27" s="7">
        <v>2364253</v>
      </c>
      <c r="G27" s="33">
        <f>E27/C27</f>
        <v>0.10103038057149298</v>
      </c>
      <c r="H27" s="32">
        <v>6.6231939234259851E-2</v>
      </c>
      <c r="I27" s="7">
        <v>86968.48</v>
      </c>
      <c r="J27" s="7">
        <v>3451528</v>
      </c>
      <c r="K27" s="7">
        <v>-1101821</v>
      </c>
      <c r="L27" s="7">
        <v>171982</v>
      </c>
      <c r="M27" s="7">
        <v>13204780</v>
      </c>
      <c r="N27" s="7">
        <v>1941487</v>
      </c>
    </row>
    <row r="28" spans="1:14" ht="15.75" customHeight="1">
      <c r="A28" s="34">
        <v>44986</v>
      </c>
      <c r="B28" s="32">
        <v>8.4448619344916737E-2</v>
      </c>
      <c r="C28" s="7">
        <v>223120917.91999999</v>
      </c>
      <c r="D28" s="7">
        <v>-2552059.73</v>
      </c>
      <c r="E28" s="7">
        <v>26233040.66</v>
      </c>
      <c r="F28" s="7">
        <v>3282262</v>
      </c>
      <c r="G28" s="33">
        <f>E28/C28</f>
        <v>0.11757320158303516</v>
      </c>
      <c r="H28" s="32">
        <v>-7.689548747464571E-2</v>
      </c>
      <c r="I28" s="7">
        <v>483451.09</v>
      </c>
      <c r="J28" s="7">
        <v>5967442.3499999996</v>
      </c>
      <c r="K28" s="7">
        <v>97783.56</v>
      </c>
      <c r="L28" s="7">
        <v>589765.13</v>
      </c>
      <c r="M28" s="7">
        <v>17802369.91</v>
      </c>
      <c r="N28" s="7">
        <v>1292228.6299999999</v>
      </c>
    </row>
    <row r="29" spans="1:14" ht="15.75" customHeight="1">
      <c r="A29" s="34">
        <v>45017</v>
      </c>
      <c r="B29" s="32">
        <v>2.1662837269070836E-2</v>
      </c>
      <c r="C29" s="7">
        <v>190075189</v>
      </c>
      <c r="D29" s="7">
        <v>-1238875</v>
      </c>
      <c r="E29" s="7">
        <v>20328393</v>
      </c>
      <c r="F29" s="7">
        <v>2749480</v>
      </c>
      <c r="G29" s="33">
        <f>E29/C29</f>
        <v>0.10694921892199197</v>
      </c>
      <c r="H29" s="32">
        <v>5.2119398460673905</v>
      </c>
      <c r="I29" s="7">
        <v>1113984</v>
      </c>
      <c r="J29" s="7">
        <v>1671395</v>
      </c>
      <c r="K29" s="7">
        <v>293116</v>
      </c>
      <c r="L29" s="7">
        <v>123508</v>
      </c>
      <c r="M29" s="7">
        <v>14516733</v>
      </c>
      <c r="N29" s="7">
        <v>2609646</v>
      </c>
    </row>
    <row r="30" spans="1:14" ht="15.75" customHeight="1">
      <c r="A30" s="34">
        <v>45047</v>
      </c>
      <c r="B30" s="32">
        <v>0.2467210777338093</v>
      </c>
      <c r="C30" s="7">
        <v>177834173</v>
      </c>
      <c r="D30" s="7">
        <v>-1356182</v>
      </c>
      <c r="E30" s="7">
        <v>25525560</v>
      </c>
      <c r="F30" s="7">
        <v>3288023</v>
      </c>
      <c r="G30" s="33">
        <f>E30/C30</f>
        <v>0.14353574214332809</v>
      </c>
      <c r="H30" s="32">
        <v>0.12773322838603504</v>
      </c>
      <c r="I30" s="7">
        <v>2911727</v>
      </c>
      <c r="J30" s="7">
        <v>3722501</v>
      </c>
      <c r="K30" s="7">
        <v>166084</v>
      </c>
      <c r="L30" s="7">
        <v>564634</v>
      </c>
      <c r="M30" s="7">
        <v>16358435</v>
      </c>
      <c r="N30" s="7">
        <v>1802179</v>
      </c>
    </row>
    <row r="31" spans="1:14" ht="15.75" customHeight="1">
      <c r="A31" s="34">
        <v>45078</v>
      </c>
      <c r="B31" s="32">
        <v>0.28124204505633049</v>
      </c>
      <c r="C31" s="7">
        <v>145716595</v>
      </c>
      <c r="D31" s="7">
        <v>-1123868</v>
      </c>
      <c r="E31" s="7">
        <v>11340579</v>
      </c>
      <c r="F31" s="7">
        <v>1565389</v>
      </c>
      <c r="G31" s="33">
        <f>E31/C31</f>
        <v>7.7826269547404667E-2</v>
      </c>
      <c r="H31" s="32">
        <v>7.5442546219096185E-2</v>
      </c>
      <c r="I31" s="7">
        <v>-1709673</v>
      </c>
      <c r="J31" s="7">
        <v>695586</v>
      </c>
      <c r="K31" s="7">
        <v>135916</v>
      </c>
      <c r="L31" s="7">
        <v>347502</v>
      </c>
      <c r="M31" s="7">
        <v>9801301</v>
      </c>
      <c r="N31" s="7">
        <v>2069946</v>
      </c>
    </row>
    <row r="32" spans="1:14" ht="15.75" customHeight="1" thickBot="1">
      <c r="A32" s="15" t="s">
        <v>17</v>
      </c>
      <c r="B32" s="30"/>
      <c r="C32" s="29">
        <f>SUM(C20:C31)</f>
        <v>2216845200.6300001</v>
      </c>
      <c r="D32" s="29">
        <f>SUM(D20:D31)</f>
        <v>-19680424.57</v>
      </c>
      <c r="E32" s="29">
        <f>SUM(E20:E31)</f>
        <v>206826945.53999999</v>
      </c>
      <c r="F32" s="29">
        <f>SUM(F20:F31)</f>
        <v>35104616.960000001</v>
      </c>
      <c r="G32" s="31">
        <f>E32/C32</f>
        <v>9.3297874601809064E-2</v>
      </c>
      <c r="H32" s="30"/>
      <c r="I32" s="29">
        <f>SUM(I20:I31)</f>
        <v>-47590443.260000005</v>
      </c>
      <c r="J32" s="29">
        <f>SUM(J20:J31)</f>
        <v>30117501.68</v>
      </c>
      <c r="K32" s="29">
        <f>SUM(K20:K31)</f>
        <v>26219884.559999999</v>
      </c>
      <c r="L32" s="29">
        <f>SUM(L20:L31)</f>
        <v>4252725.75</v>
      </c>
      <c r="M32" s="29">
        <f>SUM(M20:M31)</f>
        <v>174426952.66</v>
      </c>
      <c r="N32" s="29">
        <f>SUM(N20:N31)</f>
        <v>19400310.91</v>
      </c>
    </row>
    <row r="33" spans="1:16" ht="18.75" thickTop="1">
      <c r="A33" s="21"/>
      <c r="B33" s="21"/>
      <c r="F33" s="28"/>
    </row>
    <row r="34" spans="1:16" ht="15.75">
      <c r="A34" s="59" t="s">
        <v>18</v>
      </c>
      <c r="B34" s="59"/>
      <c r="C34" s="59"/>
      <c r="D34" s="27" t="s">
        <v>19</v>
      </c>
      <c r="E34" s="27"/>
      <c r="F34" s="27" t="s">
        <v>20</v>
      </c>
    </row>
    <row r="35" spans="1:16" ht="15.75">
      <c r="A35" s="60" t="s">
        <v>21</v>
      </c>
      <c r="B35" s="60"/>
      <c r="C35" s="60"/>
      <c r="D35" s="25">
        <v>44589</v>
      </c>
      <c r="E35" s="25"/>
      <c r="F35" s="23" t="s">
        <v>22</v>
      </c>
      <c r="G35" s="21"/>
      <c r="H35" s="21"/>
      <c r="I35" s="21"/>
      <c r="J35" s="21"/>
      <c r="K35" s="21"/>
      <c r="L35" s="21"/>
      <c r="M35" s="21"/>
      <c r="N35" s="21"/>
    </row>
    <row r="36" spans="1:16" ht="15.75" customHeight="1">
      <c r="A36" s="60" t="s">
        <v>23</v>
      </c>
      <c r="B36" s="60"/>
      <c r="C36" s="60"/>
      <c r="D36" s="25">
        <v>44589</v>
      </c>
      <c r="E36" s="25"/>
      <c r="F36" s="23" t="s">
        <v>24</v>
      </c>
      <c r="G36" s="21"/>
      <c r="H36" s="21"/>
      <c r="I36" s="21"/>
      <c r="J36" s="21"/>
      <c r="K36" s="21"/>
      <c r="L36" s="21"/>
      <c r="M36" s="21"/>
      <c r="N36" s="21"/>
    </row>
    <row r="37" spans="1:16" ht="15.75">
      <c r="A37" s="60" t="s">
        <v>25</v>
      </c>
      <c r="B37" s="60"/>
      <c r="C37" s="60"/>
      <c r="D37" s="25">
        <v>44589</v>
      </c>
      <c r="E37" s="25"/>
      <c r="F37" s="23" t="s">
        <v>26</v>
      </c>
      <c r="G37" s="21"/>
      <c r="H37" s="21"/>
      <c r="I37" s="21"/>
      <c r="J37" s="21"/>
      <c r="K37" s="21"/>
      <c r="L37" s="21"/>
      <c r="M37" s="21"/>
      <c r="N37" s="21"/>
    </row>
    <row r="38" spans="1:16" ht="15.75">
      <c r="A38" s="60" t="s">
        <v>27</v>
      </c>
      <c r="B38" s="60"/>
      <c r="C38" s="60"/>
      <c r="D38" s="25">
        <v>44589</v>
      </c>
      <c r="E38" s="25"/>
      <c r="F38" s="23" t="s">
        <v>28</v>
      </c>
      <c r="G38" s="21"/>
      <c r="H38" s="21"/>
      <c r="I38" s="21"/>
      <c r="J38" s="21"/>
      <c r="K38" s="21"/>
      <c r="L38" s="21"/>
      <c r="M38" s="21"/>
      <c r="N38" s="21"/>
    </row>
    <row r="39" spans="1:16" ht="15.75">
      <c r="A39" s="60" t="s">
        <v>29</v>
      </c>
      <c r="B39" s="60"/>
      <c r="C39" s="60"/>
      <c r="D39" s="25">
        <v>44589</v>
      </c>
      <c r="E39" s="25"/>
      <c r="F39" s="23" t="s">
        <v>30</v>
      </c>
      <c r="G39" s="21"/>
      <c r="H39" s="21"/>
      <c r="I39" s="21"/>
      <c r="J39" s="21"/>
      <c r="K39" s="21"/>
      <c r="L39" s="21"/>
      <c r="M39" s="21"/>
      <c r="N39" s="22"/>
    </row>
    <row r="40" spans="1:16" ht="15.75">
      <c r="A40" s="60" t="s">
        <v>31</v>
      </c>
      <c r="B40" s="60"/>
      <c r="C40" s="60"/>
      <c r="D40" s="25">
        <v>44589</v>
      </c>
      <c r="E40" s="25"/>
      <c r="F40" s="23" t="s">
        <v>32</v>
      </c>
      <c r="G40" s="21"/>
      <c r="H40" s="21"/>
      <c r="I40" s="21"/>
      <c r="J40" s="21"/>
      <c r="K40" s="21"/>
      <c r="L40" s="21"/>
      <c r="M40" s="21"/>
      <c r="N40" s="21"/>
    </row>
    <row r="41" spans="1:16" ht="15.75">
      <c r="A41" s="26" t="s">
        <v>33</v>
      </c>
      <c r="B41" s="26"/>
      <c r="C41" s="26"/>
      <c r="D41" s="25">
        <v>45139</v>
      </c>
      <c r="E41" s="25"/>
      <c r="F41" s="23" t="s">
        <v>34</v>
      </c>
      <c r="G41" s="21"/>
      <c r="H41" s="21"/>
      <c r="I41" s="21"/>
      <c r="J41" s="21"/>
      <c r="K41" s="21"/>
      <c r="L41" s="21"/>
      <c r="M41" s="21"/>
      <c r="N41" s="22"/>
    </row>
    <row r="42" spans="1:16" ht="15" customHeight="1">
      <c r="A42" s="21" t="s">
        <v>35</v>
      </c>
      <c r="B42" s="21"/>
      <c r="C42" s="24"/>
      <c r="D42" s="24">
        <v>45251</v>
      </c>
      <c r="E42" s="21"/>
      <c r="F42" s="23" t="s">
        <v>36</v>
      </c>
      <c r="G42" s="21"/>
      <c r="H42" s="21"/>
      <c r="J42" s="22"/>
      <c r="K42" s="22"/>
      <c r="L42" s="22"/>
      <c r="M42" s="22"/>
      <c r="N42" s="22"/>
      <c r="O42" s="20"/>
      <c r="P42" s="20"/>
    </row>
    <row r="43" spans="1:16" ht="15" customHeight="1">
      <c r="A43" s="21" t="s">
        <v>37</v>
      </c>
      <c r="B43" s="21"/>
      <c r="C43" s="24"/>
      <c r="D43" s="24">
        <v>45320</v>
      </c>
      <c r="E43" s="21"/>
      <c r="F43" s="23" t="s">
        <v>38</v>
      </c>
      <c r="G43" s="21"/>
      <c r="H43" s="21"/>
      <c r="J43" s="22"/>
      <c r="K43" s="22"/>
      <c r="L43" s="22"/>
      <c r="M43" s="22"/>
      <c r="N43" s="22"/>
      <c r="O43" s="20"/>
      <c r="P43" s="20"/>
    </row>
    <row r="44" spans="1:16" ht="15" customHeight="1">
      <c r="A44" s="58" t="s">
        <v>39</v>
      </c>
      <c r="B44" s="58"/>
      <c r="C44" s="58"/>
      <c r="D44" s="58"/>
      <c r="E44" s="58"/>
      <c r="F44" s="58"/>
      <c r="G44" s="58"/>
      <c r="H44" s="21"/>
      <c r="I44" s="58" t="s">
        <v>40</v>
      </c>
      <c r="J44" s="58"/>
      <c r="K44" s="58"/>
      <c r="L44" s="58"/>
      <c r="M44" s="58"/>
      <c r="N44" s="58"/>
    </row>
    <row r="45" spans="1:16">
      <c r="A45" s="58"/>
      <c r="B45" s="58"/>
      <c r="C45" s="58"/>
      <c r="D45" s="58"/>
      <c r="E45" s="58"/>
      <c r="F45" s="58"/>
      <c r="G45" s="58"/>
      <c r="H45" s="21"/>
      <c r="I45" s="58"/>
      <c r="J45" s="58"/>
      <c r="K45" s="58"/>
      <c r="L45" s="58"/>
      <c r="M45" s="58"/>
      <c r="N45" s="58"/>
    </row>
    <row r="46" spans="1:16">
      <c r="A46" s="20"/>
      <c r="B46" s="20"/>
      <c r="C46" s="20"/>
      <c r="D46" s="20"/>
      <c r="E46" s="20"/>
      <c r="F46" s="20"/>
      <c r="G46" s="20"/>
      <c r="I46" s="58"/>
      <c r="J46" s="58"/>
      <c r="K46" s="58"/>
      <c r="L46" s="58"/>
      <c r="M46" s="58"/>
      <c r="N46" s="58"/>
    </row>
    <row r="47" spans="1:16">
      <c r="A47" s="20"/>
      <c r="B47" s="20"/>
      <c r="C47" s="20"/>
      <c r="D47" s="20"/>
      <c r="E47" s="20"/>
      <c r="F47" s="20"/>
      <c r="G47" s="20"/>
      <c r="M47" s="19"/>
    </row>
    <row r="48" spans="1:16">
      <c r="A48" s="19"/>
      <c r="B48" s="19"/>
      <c r="C48" s="19"/>
      <c r="D48" s="19"/>
      <c r="E48" s="19"/>
      <c r="F48" s="19"/>
      <c r="G48" s="19"/>
      <c r="H48" s="19"/>
    </row>
    <row r="49" spans="1:14" ht="60" hidden="1">
      <c r="A49" s="18"/>
      <c r="B49" s="17" t="s">
        <v>1</v>
      </c>
      <c r="C49" s="15" t="s">
        <v>2</v>
      </c>
      <c r="D49" s="13" t="s">
        <v>3</v>
      </c>
      <c r="E49" s="15" t="s">
        <v>4</v>
      </c>
      <c r="F49" s="15" t="s">
        <v>5</v>
      </c>
      <c r="G49" s="13" t="s">
        <v>6</v>
      </c>
      <c r="H49" s="17" t="s">
        <v>7</v>
      </c>
      <c r="I49" s="13" t="s">
        <v>8</v>
      </c>
      <c r="J49" s="13" t="s">
        <v>9</v>
      </c>
      <c r="K49" s="13" t="s">
        <v>10</v>
      </c>
      <c r="L49" s="13" t="s">
        <v>11</v>
      </c>
      <c r="M49" s="13" t="s">
        <v>12</v>
      </c>
      <c r="N49" s="13" t="s">
        <v>13</v>
      </c>
    </row>
    <row r="50" spans="1:14" hidden="1">
      <c r="A50" s="12">
        <v>44378</v>
      </c>
      <c r="B50" s="16"/>
      <c r="C50" s="15"/>
      <c r="D50" s="13"/>
      <c r="E50" s="15"/>
      <c r="F50" s="15"/>
      <c r="G50" s="13"/>
      <c r="H50" s="14"/>
      <c r="I50" s="13"/>
      <c r="J50" s="13"/>
      <c r="K50" s="13"/>
      <c r="L50" s="13"/>
      <c r="M50" s="13"/>
      <c r="N50" s="13"/>
    </row>
    <row r="51" spans="1:14" hidden="1">
      <c r="A51" s="12">
        <v>44409</v>
      </c>
      <c r="B51" s="16"/>
      <c r="C51" s="15"/>
      <c r="D51" s="13"/>
      <c r="E51" s="15"/>
      <c r="F51" s="15"/>
      <c r="G51" s="13"/>
      <c r="H51" s="14"/>
      <c r="I51" s="13"/>
      <c r="J51" s="13"/>
      <c r="K51" s="13"/>
      <c r="L51" s="13"/>
      <c r="M51" s="13"/>
      <c r="N51" s="13"/>
    </row>
    <row r="52" spans="1:14" hidden="1">
      <c r="A52" s="12">
        <v>44440</v>
      </c>
      <c r="B52" s="16"/>
      <c r="C52" s="15"/>
      <c r="D52" s="13"/>
      <c r="E52" s="15"/>
      <c r="F52" s="15"/>
      <c r="G52" s="13"/>
      <c r="H52" s="14"/>
      <c r="I52" s="13"/>
      <c r="J52" s="13"/>
      <c r="K52" s="13"/>
      <c r="L52" s="13"/>
      <c r="M52" s="13"/>
      <c r="N52" s="13"/>
    </row>
    <row r="53" spans="1:14" hidden="1">
      <c r="A53" s="12">
        <v>44470</v>
      </c>
      <c r="B53" s="16"/>
      <c r="C53" s="15"/>
      <c r="D53" s="13"/>
      <c r="E53" s="15"/>
      <c r="F53" s="15"/>
      <c r="G53" s="13"/>
      <c r="H53" s="14"/>
      <c r="I53" s="13"/>
      <c r="J53" s="13"/>
      <c r="K53" s="13"/>
      <c r="L53" s="13"/>
      <c r="M53" s="13"/>
      <c r="N53" s="13"/>
    </row>
    <row r="54" spans="1:14" hidden="1">
      <c r="A54" s="12">
        <v>44501</v>
      </c>
      <c r="B54" s="16"/>
      <c r="C54" s="15"/>
      <c r="D54" s="13"/>
      <c r="E54" s="15"/>
      <c r="F54" s="15"/>
      <c r="G54" s="13"/>
      <c r="H54" s="14"/>
      <c r="I54" s="13"/>
      <c r="J54" s="13"/>
      <c r="K54" s="13"/>
      <c r="L54" s="13"/>
      <c r="M54" s="13"/>
      <c r="N54" s="13"/>
    </row>
    <row r="55" spans="1:14" hidden="1">
      <c r="A55" s="12">
        <v>44531</v>
      </c>
      <c r="B55" s="16"/>
      <c r="C55" s="15"/>
      <c r="D55" s="13"/>
      <c r="E55" s="15"/>
      <c r="F55" s="15"/>
      <c r="G55" s="13"/>
      <c r="H55" s="14"/>
      <c r="I55" s="13"/>
      <c r="J55" s="13"/>
      <c r="K55" s="13"/>
      <c r="L55" s="13"/>
      <c r="M55" s="13"/>
      <c r="N55" s="13"/>
    </row>
    <row r="56" spans="1:14" hidden="1">
      <c r="A56" s="12">
        <v>44583</v>
      </c>
      <c r="B56" s="11"/>
      <c r="C56" s="10">
        <v>40459715</v>
      </c>
      <c r="D56" s="10">
        <v>-11695887</v>
      </c>
      <c r="E56" s="10">
        <v>-9035940.3300000001</v>
      </c>
      <c r="F56" s="7">
        <v>0</v>
      </c>
      <c r="G56" s="9">
        <f>E56/C56</f>
        <v>-0.22333178397326822</v>
      </c>
      <c r="H56" s="8"/>
      <c r="I56" s="7">
        <v>8115</v>
      </c>
      <c r="J56" s="7">
        <v>-470622</v>
      </c>
      <c r="K56" s="7">
        <v>-1889230</v>
      </c>
      <c r="L56" s="7">
        <v>90684</v>
      </c>
      <c r="M56" s="7">
        <v>-932569</v>
      </c>
      <c r="N56" s="7">
        <v>169205</v>
      </c>
    </row>
    <row r="57" spans="1:14" hidden="1">
      <c r="A57" s="12">
        <v>44593</v>
      </c>
      <c r="B57" s="11"/>
      <c r="C57" s="10">
        <v>211015084.66999999</v>
      </c>
      <c r="D57" s="10">
        <v>-10021728</v>
      </c>
      <c r="E57" s="10">
        <v>16652027.9</v>
      </c>
      <c r="F57" s="7">
        <v>2281299.56</v>
      </c>
      <c r="G57" s="9">
        <f>E57/C57</f>
        <v>7.8913921846116342E-2</v>
      </c>
      <c r="H57" s="8"/>
      <c r="I57" s="7">
        <v>183084</v>
      </c>
      <c r="J57" s="7">
        <v>5078291.46</v>
      </c>
      <c r="K57" s="7">
        <v>9832966.3499999996</v>
      </c>
      <c r="L57" s="7">
        <v>-248383.49</v>
      </c>
      <c r="M57" s="7">
        <v>4423453.4000000004</v>
      </c>
      <c r="N57" s="7">
        <v>1371092.83</v>
      </c>
    </row>
    <row r="58" spans="1:14" hidden="1">
      <c r="A58" s="12">
        <v>44621</v>
      </c>
      <c r="B58" s="11"/>
      <c r="C58" s="10">
        <v>205745956</v>
      </c>
      <c r="D58" s="10">
        <v>-802245</v>
      </c>
      <c r="E58" s="10">
        <v>28418278</v>
      </c>
      <c r="F58" s="7">
        <v>3185973.81</v>
      </c>
      <c r="G58" s="9">
        <f>E58/C58</f>
        <v>0.13812314250298072</v>
      </c>
      <c r="H58" s="8"/>
      <c r="I58" s="7">
        <v>173131.1</v>
      </c>
      <c r="J58" s="7">
        <v>12797939.469999999</v>
      </c>
      <c r="K58" s="7">
        <v>111678.32</v>
      </c>
      <c r="L58" s="7">
        <v>467735.11000000004</v>
      </c>
      <c r="M58" s="7">
        <v>13573072.280000001</v>
      </c>
      <c r="N58" s="7">
        <v>1294721.4100000001</v>
      </c>
    </row>
    <row r="59" spans="1:14" hidden="1">
      <c r="A59" s="12">
        <v>44652</v>
      </c>
      <c r="B59" s="11"/>
      <c r="C59" s="10">
        <v>186044928</v>
      </c>
      <c r="D59" s="10">
        <v>-533415</v>
      </c>
      <c r="E59" s="10">
        <v>3272471</v>
      </c>
      <c r="F59" s="7">
        <v>2370932</v>
      </c>
      <c r="G59" s="9">
        <f>E59/C59</f>
        <v>1.7589681348367636E-2</v>
      </c>
      <c r="H59" s="8"/>
      <c r="I59" s="7">
        <v>1296135</v>
      </c>
      <c r="J59" s="7">
        <v>-12461769</v>
      </c>
      <c r="K59" s="7">
        <v>14802</v>
      </c>
      <c r="L59" s="7">
        <v>471998</v>
      </c>
      <c r="M59" s="7">
        <v>13494729</v>
      </c>
      <c r="N59" s="7">
        <v>456576</v>
      </c>
    </row>
    <row r="60" spans="1:14" hidden="1">
      <c r="A60" s="12">
        <v>44682</v>
      </c>
      <c r="B60" s="11"/>
      <c r="C60" s="10">
        <v>142641506.72999999</v>
      </c>
      <c r="D60" s="10">
        <v>-364294.98</v>
      </c>
      <c r="E60" s="10">
        <v>22634395.579999998</v>
      </c>
      <c r="F60" s="7">
        <v>2456929.16</v>
      </c>
      <c r="G60" s="9">
        <f>E60/C60</f>
        <v>0.15868028948154395</v>
      </c>
      <c r="H60" s="8"/>
      <c r="I60" s="7">
        <v>5688729.2999999998</v>
      </c>
      <c r="J60" s="7">
        <v>4728121.5999999996</v>
      </c>
      <c r="K60" s="7">
        <v>331776.78999999998</v>
      </c>
      <c r="L60" s="7">
        <v>126439.86</v>
      </c>
      <c r="M60" s="7">
        <v>10921947.15</v>
      </c>
      <c r="N60" s="7">
        <v>837380</v>
      </c>
    </row>
    <row r="61" spans="1:14" hidden="1">
      <c r="A61" s="12">
        <v>44713</v>
      </c>
      <c r="B61" s="11"/>
      <c r="C61" s="10">
        <v>113730731.48999999</v>
      </c>
      <c r="D61" s="10">
        <v>-196982.03</v>
      </c>
      <c r="E61" s="10">
        <v>10545034.73</v>
      </c>
      <c r="F61" s="7">
        <v>1357621.13</v>
      </c>
      <c r="G61" s="9">
        <f>E61/C61</f>
        <v>9.2719308069580064E-2</v>
      </c>
      <c r="H61" s="8"/>
      <c r="I61" s="7">
        <v>862674.98</v>
      </c>
      <c r="J61" s="7">
        <v>786256.62</v>
      </c>
      <c r="K61" s="7">
        <v>404015.58</v>
      </c>
      <c r="L61" s="7">
        <v>469308.89</v>
      </c>
      <c r="M61" s="7">
        <v>6650117.6100000003</v>
      </c>
      <c r="N61" s="7">
        <v>1375706.06</v>
      </c>
    </row>
    <row r="62" spans="1:14" ht="15.75" hidden="1" thickBot="1">
      <c r="A62" s="6" t="s">
        <v>16</v>
      </c>
      <c r="B62" s="5"/>
      <c r="C62" s="2">
        <f>SUM(C56:C61)</f>
        <v>899637921.88999999</v>
      </c>
      <c r="D62" s="2">
        <f>SUM(D56:D61)</f>
        <v>-23614552.010000002</v>
      </c>
      <c r="E62" s="2">
        <f>SUM(E56:E61)</f>
        <v>72486266.879999995</v>
      </c>
      <c r="F62" s="2">
        <f>SUM(F56:F61)</f>
        <v>11652755.66</v>
      </c>
      <c r="G62" s="4">
        <f>E62/C62</f>
        <v>8.0572711661284324E-2</v>
      </c>
      <c r="H62" s="3"/>
      <c r="I62" s="2">
        <f>SUM(I56:I61)</f>
        <v>8211869.3800000008</v>
      </c>
      <c r="J62" s="2">
        <f>SUM(J56:J61)</f>
        <v>10458218.149999999</v>
      </c>
      <c r="K62" s="2">
        <f>SUM(K56:K61)</f>
        <v>8806009.0399999991</v>
      </c>
      <c r="L62" s="2">
        <f>SUM(L56:L61)</f>
        <v>1377782.37</v>
      </c>
      <c r="M62" s="2">
        <f>SUM(M56:M61)</f>
        <v>48130750.439999998</v>
      </c>
      <c r="N62" s="2">
        <f>SUM(N56:N61)</f>
        <v>5504681.3000000007</v>
      </c>
    </row>
    <row r="63" spans="1:14">
      <c r="H63" s="1"/>
    </row>
  </sheetData>
  <mergeCells count="10">
    <mergeCell ref="I1:N1"/>
    <mergeCell ref="A44:G45"/>
    <mergeCell ref="A34:C34"/>
    <mergeCell ref="A35:C35"/>
    <mergeCell ref="A36:C36"/>
    <mergeCell ref="A37:C37"/>
    <mergeCell ref="A38:C38"/>
    <mergeCell ref="A39:C39"/>
    <mergeCell ref="A40:C40"/>
    <mergeCell ref="I44:N46"/>
  </mergeCells>
  <conditionalFormatting sqref="G19:H19 G20:G32">
    <cfRule type="cellIs" dxfId="3" priority="4" operator="lessThan">
      <formula>0</formula>
    </cfRule>
  </conditionalFormatting>
  <conditionalFormatting sqref="B20:B32">
    <cfRule type="cellIs" dxfId="2" priority="3" operator="lessThan">
      <formula>0</formula>
    </cfRule>
  </conditionalFormatting>
  <conditionalFormatting sqref="H20:H32">
    <cfRule type="cellIs" dxfId="1" priority="2" operator="lessThan">
      <formula>0</formula>
    </cfRule>
  </conditionalFormatting>
  <conditionalFormatting sqref="G56:H62">
    <cfRule type="cellIs" dxfId="0" priority="1" operator="lessThan">
      <formula>0</formula>
    </cfRule>
  </conditionalFormatting>
  <printOptions horizontalCentered="1"/>
  <pageMargins left="0.25" right="0.25" top="1.25" bottom="0.5" header="0.3" footer="0.3"/>
  <pageSetup scale="67" orientation="landscape" horizontalDpi="300" verticalDpi="300" r:id="rId1"/>
  <headerFooter>
    <oddHeader>&amp;C&amp;"-,Bold"&amp;14Statewide Mobile Sports Book 
Net Proceeds
Fiscal Year 2023/2024
+ Historical</oddHeader>
    <oddFooter>&amp;C&amp;D&amp;RPrepared by LSP Gaming Audit</oddFooter>
  </headerFooter>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Traylor</dc:creator>
  <cp:keywords/>
  <dc:description/>
  <cp:lastModifiedBy>Jeff Traylor</cp:lastModifiedBy>
  <cp:revision/>
  <dcterms:created xsi:type="dcterms:W3CDTF">2024-06-11T18:48:59Z</dcterms:created>
  <dcterms:modified xsi:type="dcterms:W3CDTF">2024-06-13T14:02:22Z</dcterms:modified>
  <cp:category/>
  <cp:contentStatus/>
</cp:coreProperties>
</file>