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49" i="1"/>
  <c r="E49" s="1"/>
  <c r="C49"/>
  <c r="D48"/>
  <c r="C48"/>
  <c r="D47"/>
  <c r="E47" s="1"/>
  <c r="C47"/>
  <c r="D46"/>
  <c r="D50" s="1"/>
  <c r="C46"/>
  <c r="C50" s="1"/>
  <c r="F32"/>
  <c r="C32"/>
  <c r="G31"/>
  <c r="H31" s="1"/>
  <c r="D31"/>
  <c r="E31" s="1"/>
  <c r="B3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F9"/>
  <c r="F13" s="1"/>
  <c r="G13" l="1"/>
  <c r="H9"/>
  <c r="H13" s="1"/>
  <c r="D28"/>
  <c r="G28"/>
  <c r="D30"/>
  <c r="E30" s="1"/>
  <c r="E46"/>
  <c r="F47"/>
  <c r="G47" s="1"/>
  <c r="E48"/>
  <c r="F48" s="1"/>
  <c r="G48" s="1"/>
  <c r="F49"/>
  <c r="G49" s="1"/>
  <c r="F46"/>
  <c r="F50" l="1"/>
  <c r="G46"/>
  <c r="G50" s="1"/>
  <c r="H28"/>
  <c r="G32"/>
  <c r="H32" s="1"/>
  <c r="E50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<sst xmlns="http://schemas.openxmlformats.org/spreadsheetml/2006/main" count="60" uniqueCount="41">
  <si>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</si>
  <si>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</si>
  <si>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</si>
  <si>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</si>
  <si>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MARCH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</si>
  <si>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</si>
  <si>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</si>
  <si>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</si>
  <si>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</si>
  <si>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</si>
  <si>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</si>
  <si>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</si>
  <si>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</si>
  <si>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</si>
  <si>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</si>
  <si>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</si>
  <si>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</si>
  <si>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</si>
  <si>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</si>
  <si>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</si>
  <si>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</si>
  <si>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</si>
  <si>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</si>
  <si>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</si>
  <si>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</si>
  <si>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</si>
  <si>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</si>
  <si>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</si>
  <si>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</si>
  <si>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</si>
  <si>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</si>
  <si>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</si>
  <si>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</si>
  <si>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</si>
  <si>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MARCH 31,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</si>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</sst>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9" fontId="2" fillId="0" borderId="0" xfId="3" applyFont="1" applyFill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E4" sqref="E4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168836</v>
      </c>
      <c r="E9" s="27">
        <v>15046031.24</v>
      </c>
      <c r="F9" s="28">
        <f>E9*0.18</f>
        <v>2708285.6231999998</v>
      </c>
      <c r="G9" s="28">
        <f>E9-F9</f>
        <v>12337745.616800001</v>
      </c>
      <c r="H9" s="29">
        <f>G9*0.185</f>
        <v>2282482.9391080001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135147</v>
      </c>
      <c r="E10" s="35">
        <v>6988504.3499999996</v>
      </c>
      <c r="F10" s="36">
        <f>E10*0.18</f>
        <v>1257930.7829999998</v>
      </c>
      <c r="G10" s="36">
        <f>E10-F10</f>
        <v>5730573.5669999998</v>
      </c>
      <c r="H10" s="37">
        <f>G10*0.185</f>
        <v>1060156.109895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176515</v>
      </c>
      <c r="E11" s="35">
        <v>7948254.9699999997</v>
      </c>
      <c r="F11" s="36">
        <f>E11*0.18</f>
        <v>1430685.8946</v>
      </c>
      <c r="G11" s="36">
        <f>E11-F11</f>
        <v>6517569.0753999995</v>
      </c>
      <c r="H11" s="37">
        <f>G11*0.185</f>
        <v>1205750.2789489999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90149</v>
      </c>
      <c r="E12" s="42">
        <v>4458521.4800000004</v>
      </c>
      <c r="F12" s="43">
        <f>E12*0.18</f>
        <v>802533.86640000006</v>
      </c>
      <c r="G12" s="43">
        <f>E12-F12</f>
        <v>3655987.6136000003</v>
      </c>
      <c r="H12" s="44">
        <f>G12*0.185</f>
        <v>676357.70851600007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570647</v>
      </c>
      <c r="E13" s="43">
        <f>SUM(E9:E12)</f>
        <v>34441312.039999999</v>
      </c>
      <c r="F13" s="43">
        <f>SUM(F9:F12)</f>
        <v>6199436.1671999991</v>
      </c>
      <c r="G13" s="43">
        <f>SUM(G9:G12)</f>
        <v>28241875.8728</v>
      </c>
      <c r="H13" s="44">
        <f>SUM(H9:H12)</f>
        <v>5224747.0364680002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52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3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4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5"/>
      <c r="G22" s="4"/>
      <c r="H22" s="4"/>
      <c r="I22" s="56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7"/>
      <c r="B25" s="58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7"/>
      <c r="B26" s="58"/>
      <c r="C26" s="57"/>
      <c r="D26" s="59"/>
      <c r="E26" s="60"/>
      <c r="F26" s="61"/>
      <c r="G26" s="62"/>
      <c r="H26" s="63"/>
      <c r="I26" s="5"/>
      <c r="J26" s="5"/>
      <c r="K26" s="5"/>
      <c r="L26" s="5"/>
    </row>
    <row r="27" spans="1:12" ht="13.5" thickBot="1">
      <c r="A27" s="64" t="s">
        <v>10</v>
      </c>
      <c r="B27" s="65">
        <v>40238</v>
      </c>
      <c r="C27" s="66">
        <v>40210</v>
      </c>
      <c r="D27" s="67" t="s">
        <v>30</v>
      </c>
      <c r="E27" s="68" t="s">
        <v>31</v>
      </c>
      <c r="F27" s="69">
        <v>39873</v>
      </c>
      <c r="G27" s="67" t="s">
        <v>30</v>
      </c>
      <c r="H27" s="68" t="s">
        <v>31</v>
      </c>
      <c r="I27" s="5"/>
      <c r="J27" s="5"/>
      <c r="K27" s="5"/>
      <c r="L27" s="5"/>
    </row>
    <row r="28" spans="1:12" ht="12.75">
      <c r="A28" s="70" t="s">
        <v>18</v>
      </c>
      <c r="B28" s="71">
        <f>E9</f>
        <v>15046031.24</v>
      </c>
      <c r="C28" s="27">
        <v>14987498</v>
      </c>
      <c r="D28" s="72">
        <f>B28-C28</f>
        <v>58533.240000000224</v>
      </c>
      <c r="E28" s="73">
        <f>D28/C28</f>
        <v>3.9054710799627944E-3</v>
      </c>
      <c r="F28" s="74">
        <v>15779691.470000001</v>
      </c>
      <c r="G28" s="75">
        <f>B28-F28</f>
        <v>-733660.23000000045</v>
      </c>
      <c r="H28" s="73">
        <f>G28/F28</f>
        <v>-4.6493952774350436E-2</v>
      </c>
      <c r="I28" s="5"/>
      <c r="J28" s="5"/>
      <c r="K28" s="5"/>
      <c r="L28" s="5"/>
    </row>
    <row r="29" spans="1:12" ht="12.75">
      <c r="A29" s="76" t="s">
        <v>19</v>
      </c>
      <c r="B29" s="77">
        <f>E10</f>
        <v>6988504.3499999996</v>
      </c>
      <c r="C29" s="35">
        <v>6623547</v>
      </c>
      <c r="D29" s="78">
        <f>B29-C29</f>
        <v>364957.34999999963</v>
      </c>
      <c r="E29" s="79">
        <f>D29/C29</f>
        <v>5.509998645740713E-2</v>
      </c>
      <c r="F29" s="50">
        <v>7100756.7400000002</v>
      </c>
      <c r="G29" s="80">
        <f>B29-F29</f>
        <v>-112252.3900000006</v>
      </c>
      <c r="H29" s="79">
        <f>G29/F29</f>
        <v>-1.5808510854576973E-2</v>
      </c>
      <c r="I29" s="5"/>
      <c r="J29" s="5"/>
      <c r="K29" s="5"/>
      <c r="L29" s="5"/>
    </row>
    <row r="30" spans="1:12" ht="12.75">
      <c r="A30" s="76" t="s">
        <v>20</v>
      </c>
      <c r="B30" s="77">
        <f>E11</f>
        <v>7948254.9699999997</v>
      </c>
      <c r="C30" s="35">
        <v>8341984</v>
      </c>
      <c r="D30" s="78">
        <f>B30-C30</f>
        <v>-393729.03000000026</v>
      </c>
      <c r="E30" s="79">
        <f>D30/C30</f>
        <v>-4.7198487793791051E-2</v>
      </c>
      <c r="F30" s="50">
        <v>8734999.2300000004</v>
      </c>
      <c r="G30" s="80">
        <f>B30-F30</f>
        <v>-786744.26000000071</v>
      </c>
      <c r="H30" s="79">
        <f>G30/F30</f>
        <v>-9.0068039994549681E-2</v>
      </c>
      <c r="I30" s="5"/>
      <c r="J30" s="5"/>
      <c r="K30" s="5"/>
      <c r="L30" s="5"/>
    </row>
    <row r="31" spans="1:12" ht="13.5" thickBot="1">
      <c r="A31" s="81" t="s">
        <v>21</v>
      </c>
      <c r="B31" s="82">
        <f>E12</f>
        <v>4458521.4800000004</v>
      </c>
      <c r="C31" s="42">
        <v>4522440</v>
      </c>
      <c r="D31" s="83">
        <f>B31-C31</f>
        <v>-63918.519999999553</v>
      </c>
      <c r="E31" s="84">
        <f>D31/C31</f>
        <v>-1.4133635824908579E-2</v>
      </c>
      <c r="F31" s="85">
        <v>4317697.33</v>
      </c>
      <c r="G31" s="86">
        <f>B31-F31</f>
        <v>140824.15000000037</v>
      </c>
      <c r="H31" s="84">
        <f>G31/F31</f>
        <v>3.2615567798496052E-2</v>
      </c>
      <c r="I31" s="5"/>
      <c r="J31" s="5"/>
      <c r="K31" s="5"/>
      <c r="L31" s="5"/>
    </row>
    <row r="32" spans="1:12" ht="12.75" customHeight="1" thickBot="1">
      <c r="A32" s="87"/>
      <c r="B32" s="88">
        <f>SUM(B28:B31)</f>
        <v>34441312.039999999</v>
      </c>
      <c r="C32" s="88">
        <f>SUM(C28:C31)</f>
        <v>34475469</v>
      </c>
      <c r="D32" s="89">
        <f>SUM(D28:D31)</f>
        <v>-34156.959999999963</v>
      </c>
      <c r="E32" s="84">
        <f>D32/C32</f>
        <v>-9.9076128594508634E-4</v>
      </c>
      <c r="F32" s="90">
        <f>SUM(F28:F31)</f>
        <v>35933144.770000003</v>
      </c>
      <c r="G32" s="89">
        <f>SUM(G28:G31)</f>
        <v>-1491832.7300000014</v>
      </c>
      <c r="H32" s="84">
        <f>G32/F32</f>
        <v>-4.1516898661358138E-2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1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5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2"/>
      <c r="D38" s="92"/>
      <c r="E38" s="92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2"/>
      <c r="D39" s="92"/>
      <c r="E39" s="92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3"/>
      <c r="C40" s="94" t="s">
        <v>34</v>
      </c>
      <c r="D40" s="92"/>
      <c r="E40" s="92"/>
      <c r="F40" s="4"/>
      <c r="G40" s="4"/>
      <c r="H40" s="4"/>
      <c r="I40" s="5"/>
      <c r="J40" s="5"/>
      <c r="K40" s="5"/>
      <c r="L40" s="5"/>
    </row>
    <row r="41" spans="1:12" ht="15">
      <c r="A41" s="1"/>
      <c r="B41" s="93"/>
      <c r="C41" s="94" t="s">
        <v>35</v>
      </c>
      <c r="D41" s="92"/>
      <c r="E41" s="92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5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6"/>
      <c r="B43" s="47"/>
      <c r="C43" s="96"/>
      <c r="D43" s="96"/>
      <c r="E43" s="96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7">
        <f>D9+1283186</f>
        <v>1452022</v>
      </c>
      <c r="D46" s="98">
        <f>E9+113309818</f>
        <v>128355849.23999999</v>
      </c>
      <c r="E46" s="98">
        <f>D46*0.18</f>
        <v>23104052.863199998</v>
      </c>
      <c r="F46" s="98">
        <f>D46-E46</f>
        <v>105251796.3768</v>
      </c>
      <c r="G46" s="98">
        <f>0.185*F46</f>
        <v>19471582.329707999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9">
        <f>D10+1081818</f>
        <v>1216965</v>
      </c>
      <c r="D47" s="100">
        <f>E10+48315407</f>
        <v>55303911.350000001</v>
      </c>
      <c r="E47" s="100">
        <f>D47*0.18</f>
        <v>9954704.0429999996</v>
      </c>
      <c r="F47" s="100">
        <f>D47-E47</f>
        <v>45349207.307000004</v>
      </c>
      <c r="G47" s="100">
        <f>0.185*F47</f>
        <v>8389603.351795001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9">
        <f>D11+1354049</f>
        <v>1530564</v>
      </c>
      <c r="D48" s="100">
        <f>E11+63191351</f>
        <v>71139605.969999999</v>
      </c>
      <c r="E48" s="100">
        <f>D48*0.18</f>
        <v>12805129.0746</v>
      </c>
      <c r="F48" s="100">
        <f>D48-E48</f>
        <v>58334476.895400003</v>
      </c>
      <c r="G48" s="100">
        <f>0.185*F48</f>
        <v>10791878.225649001</v>
      </c>
      <c r="H48" s="4"/>
      <c r="I48" s="5"/>
      <c r="J48" s="5"/>
      <c r="K48" s="5"/>
      <c r="L48" s="5"/>
    </row>
    <row r="49" spans="1:12" ht="13.5" thickBot="1">
      <c r="A49" s="81" t="s">
        <v>21</v>
      </c>
      <c r="B49" s="39">
        <v>39344</v>
      </c>
      <c r="C49" s="101">
        <f>D12+583579</f>
        <v>673728</v>
      </c>
      <c r="D49" s="102">
        <f>E12+29270258</f>
        <v>33728779.480000004</v>
      </c>
      <c r="E49" s="102">
        <f>D49*0.18</f>
        <v>6071180.3064000001</v>
      </c>
      <c r="F49" s="102">
        <f>D49-E49</f>
        <v>27657599.173600003</v>
      </c>
      <c r="G49" s="102">
        <f>0.185*F49</f>
        <v>5116655.847116001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1">
        <f>SUM(C46:C49)</f>
        <v>4873279</v>
      </c>
      <c r="D50" s="102">
        <f>SUM(D46:D49)</f>
        <v>288528146.04000002</v>
      </c>
      <c r="E50" s="102">
        <f>SUM(E46:E49)</f>
        <v>51935066.287200004</v>
      </c>
      <c r="F50" s="102">
        <f>SUM(F46:F49)</f>
        <v>236593079.75280005</v>
      </c>
      <c r="G50" s="102">
        <f>SUM(G46:G49)</f>
        <v>43769719.754267998</v>
      </c>
      <c r="H50" s="4"/>
      <c r="I50" s="5"/>
      <c r="J50" s="5"/>
      <c r="K50" s="5"/>
      <c r="L50" s="5"/>
    </row>
    <row r="51" spans="1:12" ht="12.75">
      <c r="A51" s="5"/>
      <c r="B51" s="5"/>
      <c r="C51" s="103"/>
      <c r="D51" s="103"/>
      <c r="E51" s="103"/>
      <c r="F51" s="103"/>
      <c r="G51" s="103"/>
      <c r="H51" s="5"/>
      <c r="I51" s="5"/>
      <c r="J51" s="5"/>
      <c r="K51" s="5"/>
      <c r="L51" s="5"/>
    </row>
    <row r="52" spans="1:12" ht="12.75">
      <c r="A52" s="5"/>
      <c r="B52" s="5"/>
      <c r="C52" s="103"/>
      <c r="D52" s="103"/>
      <c r="E52" s="103"/>
      <c r="F52" s="103"/>
      <c r="G52" s="103"/>
      <c r="H52" s="5"/>
      <c r="I52" s="5"/>
      <c r="J52" s="5"/>
      <c r="K52" s="5"/>
      <c r="L52" s="5"/>
    </row>
    <row r="53" spans="1:12" ht="14.25">
      <c r="A53" s="104"/>
      <c r="B53" s="104"/>
      <c r="C53" s="105"/>
      <c r="D53" s="105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4"/>
      <c r="C54" s="104"/>
      <c r="D54" s="104"/>
      <c r="E54" s="5"/>
      <c r="F54" s="5"/>
      <c r="G54" s="5"/>
      <c r="H54" s="5"/>
      <c r="I54" s="5"/>
      <c r="J54" s="5"/>
      <c r="K54" s="5"/>
      <c r="L54" s="5"/>
    </row>
    <row r="55" spans="1:12">
      <c r="A55" s="104"/>
      <c r="B55" s="104"/>
      <c r="C55" s="104"/>
      <c r="D55" s="104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2010-04-16T19:23:55Z</dcterms:created>
  <dcterms:modified xsi:type="dcterms:W3CDTF">2010-04-19T15:39:27Z</dcterms:modified>
</cp:coreProperties>
</file>