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4625" windowHeight="7875"/>
  </bookViews>
  <sheets>
    <sheet name="Racetrack Revenue" sheetId="1" r:id="rId1"/>
  </sheets>
  <calcPr calcId="125725"/>
</workbook>
</file>

<file path=xl/calcChain.xml><?xml version="1.0" encoding="utf-8"?>
<calcChain xmlns="http://schemas.openxmlformats.org/spreadsheetml/2006/main">
  <c r="D50" i="1"/>
  <c r="C50"/>
  <c r="E49"/>
  <c r="F49" s="1"/>
  <c r="G49" s="1"/>
  <c r="E48"/>
  <c r="F48" s="1"/>
  <c r="G48" s="1"/>
  <c r="E47"/>
  <c r="F47" s="1"/>
  <c r="G47" s="1"/>
  <c r="E46"/>
  <c r="F46" s="1"/>
  <c r="F32"/>
  <c r="C32"/>
  <c r="B31"/>
  <c r="G31" s="1"/>
  <c r="H31" s="1"/>
  <c r="B30"/>
  <c r="G30" s="1"/>
  <c r="H30" s="1"/>
  <c r="D29"/>
  <c r="E29" s="1"/>
  <c r="B29"/>
  <c r="G29" s="1"/>
  <c r="H29" s="1"/>
  <c r="B28"/>
  <c r="B32" s="1"/>
  <c r="E13"/>
  <c r="D13"/>
  <c r="F12"/>
  <c r="G12" s="1"/>
  <c r="H12" s="1"/>
  <c r="G11"/>
  <c r="H11" s="1"/>
  <c r="F11"/>
  <c r="F10"/>
  <c r="G10" s="1"/>
  <c r="H10" s="1"/>
  <c r="G9"/>
  <c r="F9"/>
  <c r="F13" s="1"/>
  <c r="F50" l="1"/>
  <c r="G46"/>
  <c r="G50" s="1"/>
  <c r="G13"/>
  <c r="H9"/>
  <c r="H13" s="1"/>
  <c r="D28"/>
  <c r="G28"/>
  <c r="D30"/>
  <c r="E30" s="1"/>
  <c r="E50"/>
  <c r="D31"/>
  <c r="E31" s="1"/>
  <c r="D32" l="1"/>
  <c r="E32" s="1"/>
  <c r="E28"/>
  <c r="H28"/>
  <c r="G32"/>
  <c r="H32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<sst xmlns="http://schemas.openxmlformats.org/spreadsheetml/2006/main" count="60" uniqueCount="41">
  <si>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</si>
  <si>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</si>
  <si>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</si>
  <si>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</si>
  <si>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</si>
  <si>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</si>
  <si>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</si>
  <si>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</si>
  <si>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</si>
  <si>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</si>
  <si>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</si>
  <si>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</si>
  <si>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</si>
  <si>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</si>
  <si>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</si>
  <si>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</si>
  <si>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</si>
  <si>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</si>
  <si>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</si>
  <si>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</si>
  <si>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</si>
  <si>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</si>
  <si>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</si>
  <si>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</si>
  <si>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</si>
  <si>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</si>
  <si>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</si>
  <si>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</si>
  <si>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</si>
  <si>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</si>
  <si>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</si>
  <si>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</si>
  <si>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</si>
  <si>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</si>
  <si>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JUNE 30,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</si>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</sst>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</font>
    <font>
      <u/>
      <sz val="9"/>
      <name val="Arial"/>
      <family val="2"/>
    </font>
    <font>
      <sz val="10"/>
      <name val="Arial"/>
      <family val="2"/>
    </font>
    <font>
      <sz val="11"/>
      <name val="Courie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0" fontId="7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7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7" fillId="0" borderId="0" xfId="1" applyNumberFormat="1" applyFont="1" applyFill="1" applyBorder="1"/>
    <xf numFmtId="164" fontId="8" fillId="0" borderId="0" xfId="0" applyFont="1" applyFill="1" applyBorder="1"/>
    <xf numFmtId="9" fontId="3" fillId="0" borderId="0" xfId="3" applyFont="1" applyFill="1" applyBorder="1"/>
    <xf numFmtId="9" fontId="7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8988" y="3005137"/>
          <a:ext cx="133350" cy="26003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43625" y="2943225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>
      <selection activeCell="D50" sqref="D50"/>
    </sheetView>
  </sheetViews>
  <sheetFormatPr defaultRowHeight="12"/>
  <cols>
    <col min="1" max="1" width="15.875" style="6" customWidth="1"/>
    <col min="2" max="2" width="11.5" style="6" customWidth="1"/>
    <col min="3" max="3" width="10.875" style="6" customWidth="1"/>
    <col min="4" max="4" width="11.125" style="6" customWidth="1"/>
    <col min="5" max="5" width="13.625" style="6" customWidth="1"/>
    <col min="6" max="6" width="13.75" style="6" customWidth="1"/>
    <col min="7" max="7" width="11.5" style="6" customWidth="1"/>
    <col min="8" max="8" width="11.625" style="6" customWidth="1"/>
    <col min="9" max="9" width="11.75" style="6" customWidth="1"/>
    <col min="10" max="16384" width="9" style="6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153343</v>
      </c>
      <c r="E9" s="27">
        <v>12974756.26</v>
      </c>
      <c r="F9" s="28">
        <f>E9*0.18</f>
        <v>2335456.1267999997</v>
      </c>
      <c r="G9" s="28">
        <f>E9-F9</f>
        <v>10639300.133200001</v>
      </c>
      <c r="H9" s="29">
        <f>G9*0.185</f>
        <v>1968270.5246420002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149276</v>
      </c>
      <c r="E10" s="35">
        <v>6374645.2000000002</v>
      </c>
      <c r="F10" s="36">
        <f>E10*0.18</f>
        <v>1147436.1359999999</v>
      </c>
      <c r="G10" s="36">
        <f>E10-F10</f>
        <v>5227209.0640000002</v>
      </c>
      <c r="H10" s="37">
        <f>G10*0.185</f>
        <v>967033.67684000009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163099</v>
      </c>
      <c r="E11" s="35">
        <v>7568790.4400000004</v>
      </c>
      <c r="F11" s="36">
        <f>E11*0.18</f>
        <v>1362382.2792</v>
      </c>
      <c r="G11" s="36">
        <f>E11-F11</f>
        <v>6206408.1608000007</v>
      </c>
      <c r="H11" s="37">
        <f>G11*0.185</f>
        <v>1148185.5097480002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62579</v>
      </c>
      <c r="E12" s="42">
        <v>3502014.25</v>
      </c>
      <c r="F12" s="43">
        <f>E12*0.18</f>
        <v>630362.56499999994</v>
      </c>
      <c r="G12" s="43">
        <f>E12-F12</f>
        <v>2871651.6850000001</v>
      </c>
      <c r="H12" s="44">
        <f>G12*0.185</f>
        <v>531255.56172500004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528297</v>
      </c>
      <c r="E13" s="43">
        <f>SUM(E9:E12)</f>
        <v>30420206.150000002</v>
      </c>
      <c r="F13" s="43">
        <f>SUM(F9:F12)</f>
        <v>5475637.1069999989</v>
      </c>
      <c r="G13" s="43">
        <f>SUM(G9:G12)</f>
        <v>24944569.043000001</v>
      </c>
      <c r="H13" s="44">
        <f>SUM(H9:H12)</f>
        <v>4614745.2729550004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40330</v>
      </c>
      <c r="C27" s="67">
        <v>40299</v>
      </c>
      <c r="D27" s="68" t="s">
        <v>30</v>
      </c>
      <c r="E27" s="69" t="s">
        <v>31</v>
      </c>
      <c r="F27" s="70">
        <v>39965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12974756.26</v>
      </c>
      <c r="C28" s="27">
        <v>15718693.1</v>
      </c>
      <c r="D28" s="73">
        <f>B28-C28</f>
        <v>-2743936.84</v>
      </c>
      <c r="E28" s="74">
        <f>D28/C28</f>
        <v>-0.17456520224318139</v>
      </c>
      <c r="F28" s="75">
        <v>14762857.58</v>
      </c>
      <c r="G28" s="76">
        <f>B28-F28</f>
        <v>-1788101.3200000003</v>
      </c>
      <c r="H28" s="74">
        <f>G28/F28</f>
        <v>-0.12112162637282586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6374645.2000000002</v>
      </c>
      <c r="C29" s="35">
        <v>7186429.6200000001</v>
      </c>
      <c r="D29" s="79">
        <f>B29-C29</f>
        <v>-811784.41999999993</v>
      </c>
      <c r="E29" s="80">
        <f>D29/C29</f>
        <v>-0.11296074169303559</v>
      </c>
      <c r="F29" s="50">
        <v>6217809.9900000002</v>
      </c>
      <c r="G29" s="81">
        <f>B29-F29</f>
        <v>156835.20999999996</v>
      </c>
      <c r="H29" s="80">
        <f>G29/F29</f>
        <v>2.5223544986455907E-2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7568790.4400000004</v>
      </c>
      <c r="C30" s="35">
        <v>8490678.6300000008</v>
      </c>
      <c r="D30" s="79">
        <f>B30-C30</f>
        <v>-921888.19000000041</v>
      </c>
      <c r="E30" s="80">
        <f>D30/C30</f>
        <v>-0.10857650255925425</v>
      </c>
      <c r="F30" s="50">
        <v>7672147.4400000004</v>
      </c>
      <c r="G30" s="81">
        <f>B30-F30</f>
        <v>-103357</v>
      </c>
      <c r="H30" s="80">
        <f>G30/F30</f>
        <v>-1.3471717118095425E-2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3502014.25</v>
      </c>
      <c r="C31" s="42">
        <v>3652437.03</v>
      </c>
      <c r="D31" s="84">
        <f>B31-C31</f>
        <v>-150422.7799999998</v>
      </c>
      <c r="E31" s="85">
        <f>D31/C31</f>
        <v>-4.1184222688707056E-2</v>
      </c>
      <c r="F31" s="86">
        <v>3501825.28</v>
      </c>
      <c r="G31" s="87">
        <f>B31-F31</f>
        <v>188.97000000020489</v>
      </c>
      <c r="H31" s="85">
        <f>G31/F31</f>
        <v>5.3963286255162591E-5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30420206.150000002</v>
      </c>
      <c r="C32" s="89">
        <f>SUM(C28:C31)</f>
        <v>35048238.380000003</v>
      </c>
      <c r="D32" s="90">
        <f>SUM(D28:D31)</f>
        <v>-4628032.2300000004</v>
      </c>
      <c r="E32" s="85">
        <f>D32/C32</f>
        <v>-0.13204749921585074</v>
      </c>
      <c r="F32" s="91">
        <f>SUM(F28:F31)</f>
        <v>32154640.290000003</v>
      </c>
      <c r="G32" s="90">
        <f>SUM(G28:G31)</f>
        <v>-1734434.1400000001</v>
      </c>
      <c r="H32" s="85">
        <f>G32/F32</f>
        <v>-5.3940399406035462E-2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v>1935849</v>
      </c>
      <c r="D46" s="99">
        <v>171645160.63999999</v>
      </c>
      <c r="E46" s="99">
        <f>D46*0.18</f>
        <v>30896128.915199995</v>
      </c>
      <c r="F46" s="99">
        <f>D46-E46</f>
        <v>140749031.72479999</v>
      </c>
      <c r="G46" s="99">
        <f>0.185*F46</f>
        <v>26038570.869087998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v>1666537</v>
      </c>
      <c r="D47" s="101">
        <v>75307856.439999998</v>
      </c>
      <c r="E47" s="101">
        <f>D47*0.18</f>
        <v>13555414.1592</v>
      </c>
      <c r="F47" s="101">
        <f>D47-E47</f>
        <v>61752442.2808</v>
      </c>
      <c r="G47" s="101">
        <f>0.185*F47</f>
        <v>11424201.821947999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v>2057693</v>
      </c>
      <c r="D48" s="101">
        <v>95473935.760000005</v>
      </c>
      <c r="E48" s="101">
        <f>D48*0.18</f>
        <v>17185308.436799999</v>
      </c>
      <c r="F48" s="101">
        <f>D48-E48</f>
        <v>78288627.323200002</v>
      </c>
      <c r="G48" s="101">
        <f>0.185*F48</f>
        <v>14483396.054792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v>864712</v>
      </c>
      <c r="D49" s="103">
        <v>44410316.100000001</v>
      </c>
      <c r="E49" s="103">
        <f>D49*0.18</f>
        <v>7993856.898</v>
      </c>
      <c r="F49" s="103">
        <f>D49-E49</f>
        <v>36416459.202</v>
      </c>
      <c r="G49" s="103">
        <f>0.185*F49</f>
        <v>6737044.9523700001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6524791</v>
      </c>
      <c r="D50" s="103">
        <f>SUM(D46:D49)</f>
        <v>386837268.94</v>
      </c>
      <c r="E50" s="103">
        <f>SUM(E46:E49)</f>
        <v>69630708.409199998</v>
      </c>
      <c r="F50" s="103">
        <f>SUM(F46:F49)</f>
        <v>317206560.53079998</v>
      </c>
      <c r="G50" s="103">
        <f>SUM(G46:G49)</f>
        <v>58683213.698198006</v>
      </c>
      <c r="H50" s="4"/>
      <c r="I50" s="5"/>
      <c r="J50" s="5"/>
      <c r="K50" s="5"/>
      <c r="L50" s="5"/>
    </row>
    <row r="51" spans="1:12" ht="12.7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.7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.25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2010-07-20T17:40:12Z</dcterms:created>
  <dcterms:modified xsi:type="dcterms:W3CDTF">2010-07-20T17:40:34Z</dcterms:modified>
</cp:coreProperties>
</file>