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0" yWindow="0" windowWidth="28800" windowHeight="12300"/>
  </bookViews>
  <sheets>
    <sheet name="2nd FY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1" l="1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G266" i="1"/>
  <c r="E266" i="1"/>
  <c r="D266" i="1"/>
  <c r="C266" i="1"/>
  <c r="B266" i="1"/>
  <c r="G265" i="1"/>
  <c r="G270" i="1" s="1"/>
  <c r="E265" i="1"/>
  <c r="E270" i="1" s="1"/>
  <c r="D265" i="1"/>
  <c r="D270" i="1" s="1"/>
  <c r="C265" i="1"/>
  <c r="C270" i="1" s="1"/>
  <c r="B265" i="1"/>
  <c r="B270" i="1" s="1"/>
  <c r="G258" i="1"/>
  <c r="E258" i="1"/>
  <c r="D258" i="1"/>
  <c r="C258" i="1"/>
  <c r="B258" i="1"/>
  <c r="F257" i="1"/>
  <c r="F256" i="1"/>
  <c r="F255" i="1"/>
  <c r="F258" i="1" s="1"/>
  <c r="G250" i="1"/>
  <c r="F250" i="1"/>
  <c r="E250" i="1"/>
  <c r="D250" i="1"/>
  <c r="C250" i="1"/>
  <c r="B250" i="1"/>
  <c r="F249" i="1"/>
  <c r="F248" i="1"/>
  <c r="F247" i="1"/>
  <c r="G242" i="1"/>
  <c r="E242" i="1"/>
  <c r="D242" i="1"/>
  <c r="C242" i="1"/>
  <c r="B242" i="1"/>
  <c r="F241" i="1"/>
  <c r="F240" i="1"/>
  <c r="F239" i="1"/>
  <c r="F242" i="1" s="1"/>
  <c r="G234" i="1"/>
  <c r="E234" i="1"/>
  <c r="D234" i="1"/>
  <c r="C234" i="1"/>
  <c r="B234" i="1"/>
  <c r="F233" i="1"/>
  <c r="F232" i="1"/>
  <c r="F231" i="1"/>
  <c r="F230" i="1"/>
  <c r="F234" i="1" s="1"/>
  <c r="F229" i="1"/>
  <c r="G224" i="1"/>
  <c r="E224" i="1"/>
  <c r="D224" i="1"/>
  <c r="C224" i="1"/>
  <c r="B224" i="1"/>
  <c r="F223" i="1"/>
  <c r="F222" i="1"/>
  <c r="F224" i="1" s="1"/>
  <c r="G217" i="1"/>
  <c r="F217" i="1"/>
  <c r="E217" i="1"/>
  <c r="D217" i="1"/>
  <c r="C217" i="1"/>
  <c r="B217" i="1"/>
  <c r="F216" i="1"/>
  <c r="F215" i="1"/>
  <c r="F214" i="1"/>
  <c r="F213" i="1"/>
  <c r="G208" i="1"/>
  <c r="F208" i="1"/>
  <c r="E208" i="1"/>
  <c r="D208" i="1"/>
  <c r="C208" i="1"/>
  <c r="B208" i="1"/>
  <c r="F207" i="1"/>
  <c r="F206" i="1"/>
  <c r="F205" i="1"/>
  <c r="F204" i="1"/>
  <c r="F203" i="1"/>
  <c r="G198" i="1"/>
  <c r="F198" i="1"/>
  <c r="E198" i="1"/>
  <c r="D198" i="1"/>
  <c r="C198" i="1"/>
  <c r="B198" i="1"/>
  <c r="F197" i="1"/>
  <c r="F196" i="1"/>
  <c r="F195" i="1"/>
  <c r="F194" i="1"/>
  <c r="G189" i="1"/>
  <c r="E189" i="1"/>
  <c r="D189" i="1"/>
  <c r="C189" i="1"/>
  <c r="B189" i="1"/>
  <c r="F188" i="1"/>
  <c r="F187" i="1"/>
  <c r="F189" i="1" s="1"/>
  <c r="F186" i="1"/>
  <c r="F185" i="1"/>
  <c r="G180" i="1"/>
  <c r="E180" i="1"/>
  <c r="D180" i="1"/>
  <c r="C180" i="1"/>
  <c r="B180" i="1"/>
  <c r="F179" i="1"/>
  <c r="F178" i="1"/>
  <c r="F177" i="1"/>
  <c r="F180" i="1" s="1"/>
  <c r="G172" i="1"/>
  <c r="E172" i="1"/>
  <c r="D172" i="1"/>
  <c r="C172" i="1"/>
  <c r="B172" i="1"/>
  <c r="F171" i="1"/>
  <c r="F170" i="1"/>
  <c r="F172" i="1" s="1"/>
  <c r="G165" i="1"/>
  <c r="F165" i="1"/>
  <c r="E165" i="1"/>
  <c r="D165" i="1"/>
  <c r="C165" i="1"/>
  <c r="B165" i="1"/>
  <c r="F164" i="1"/>
  <c r="F163" i="1"/>
  <c r="F162" i="1"/>
  <c r="F161" i="1"/>
  <c r="G156" i="1"/>
  <c r="E156" i="1"/>
  <c r="D156" i="1"/>
  <c r="C156" i="1"/>
  <c r="B156" i="1"/>
  <c r="F155" i="1"/>
  <c r="F154" i="1"/>
  <c r="F153" i="1"/>
  <c r="F152" i="1"/>
  <c r="F156" i="1" s="1"/>
  <c r="G147" i="1"/>
  <c r="E147" i="1"/>
  <c r="D147" i="1"/>
  <c r="C147" i="1"/>
  <c r="B147" i="1"/>
  <c r="F146" i="1"/>
  <c r="F145" i="1"/>
  <c r="F147" i="1" s="1"/>
  <c r="G140" i="1"/>
  <c r="E140" i="1"/>
  <c r="D140" i="1"/>
  <c r="C140" i="1"/>
  <c r="B140" i="1"/>
  <c r="F139" i="1"/>
  <c r="F138" i="1"/>
  <c r="F137" i="1"/>
  <c r="F140" i="1" s="1"/>
  <c r="G132" i="1"/>
  <c r="F132" i="1"/>
  <c r="E132" i="1"/>
  <c r="D132" i="1"/>
  <c r="C132" i="1"/>
  <c r="B132" i="1"/>
  <c r="F131" i="1"/>
  <c r="F130" i="1"/>
  <c r="F129" i="1"/>
  <c r="G124" i="1"/>
  <c r="E124" i="1"/>
  <c r="D124" i="1"/>
  <c r="C124" i="1"/>
  <c r="B124" i="1"/>
  <c r="F123" i="1"/>
  <c r="F122" i="1"/>
  <c r="F121" i="1"/>
  <c r="F124" i="1" s="1"/>
  <c r="G115" i="1"/>
  <c r="E115" i="1"/>
  <c r="D115" i="1"/>
  <c r="C115" i="1"/>
  <c r="B115" i="1"/>
  <c r="F114" i="1"/>
  <c r="F113" i="1"/>
  <c r="F115" i="1" s="1"/>
  <c r="G108" i="1"/>
  <c r="F108" i="1"/>
  <c r="E108" i="1"/>
  <c r="D108" i="1"/>
  <c r="C108" i="1"/>
  <c r="B108" i="1"/>
  <c r="F107" i="1"/>
  <c r="F106" i="1"/>
  <c r="F105" i="1"/>
  <c r="F104" i="1"/>
  <c r="F103" i="1"/>
  <c r="G98" i="1"/>
  <c r="F98" i="1"/>
  <c r="E98" i="1"/>
  <c r="D98" i="1"/>
  <c r="C98" i="1"/>
  <c r="B98" i="1"/>
  <c r="F97" i="1"/>
  <c r="F96" i="1"/>
  <c r="F95" i="1"/>
  <c r="G90" i="1"/>
  <c r="F90" i="1"/>
  <c r="E90" i="1"/>
  <c r="D90" i="1"/>
  <c r="C90" i="1"/>
  <c r="B90" i="1"/>
  <c r="F89" i="1"/>
  <c r="F88" i="1"/>
  <c r="F268" i="1" s="1"/>
  <c r="F87" i="1"/>
  <c r="F86" i="1"/>
  <c r="F85" i="1"/>
  <c r="G80" i="1"/>
  <c r="E80" i="1"/>
  <c r="D80" i="1"/>
  <c r="C80" i="1"/>
  <c r="B80" i="1"/>
  <c r="F79" i="1"/>
  <c r="F78" i="1"/>
  <c r="F77" i="1"/>
  <c r="F80" i="1" s="1"/>
  <c r="G72" i="1"/>
  <c r="E72" i="1"/>
  <c r="D72" i="1"/>
  <c r="C72" i="1"/>
  <c r="B72" i="1"/>
  <c r="F71" i="1"/>
  <c r="F70" i="1"/>
  <c r="F69" i="1"/>
  <c r="F72" i="1" s="1"/>
  <c r="G64" i="1"/>
  <c r="E64" i="1"/>
  <c r="D64" i="1"/>
  <c r="C64" i="1"/>
  <c r="B64" i="1"/>
  <c r="F63" i="1"/>
  <c r="F62" i="1"/>
  <c r="F64" i="1" s="1"/>
  <c r="G57" i="1"/>
  <c r="F57" i="1"/>
  <c r="E57" i="1"/>
  <c r="D57" i="1"/>
  <c r="C57" i="1"/>
  <c r="B57" i="1"/>
  <c r="F56" i="1"/>
  <c r="F55" i="1"/>
  <c r="F54" i="1"/>
  <c r="G49" i="1"/>
  <c r="E49" i="1"/>
  <c r="D49" i="1"/>
  <c r="C49" i="1"/>
  <c r="B49" i="1"/>
  <c r="F48" i="1"/>
  <c r="F47" i="1"/>
  <c r="F49" i="1" s="1"/>
  <c r="F46" i="1"/>
  <c r="G41" i="1"/>
  <c r="E41" i="1"/>
  <c r="D41" i="1"/>
  <c r="C41" i="1"/>
  <c r="B41" i="1"/>
  <c r="F40" i="1"/>
  <c r="F39" i="1"/>
  <c r="F38" i="1"/>
  <c r="F37" i="1"/>
  <c r="F41" i="1" s="1"/>
  <c r="G32" i="1"/>
  <c r="E32" i="1"/>
  <c r="D32" i="1"/>
  <c r="C32" i="1"/>
  <c r="B32" i="1"/>
  <c r="F31" i="1"/>
  <c r="F30" i="1"/>
  <c r="F267" i="1" s="1"/>
  <c r="F29" i="1"/>
  <c r="F28" i="1"/>
  <c r="F32" i="1" s="1"/>
  <c r="G23" i="1"/>
  <c r="F23" i="1"/>
  <c r="E23" i="1"/>
  <c r="D23" i="1"/>
  <c r="C23" i="1"/>
  <c r="B23" i="1"/>
  <c r="F22" i="1"/>
  <c r="F21" i="1"/>
  <c r="F20" i="1"/>
  <c r="G15" i="1"/>
  <c r="F15" i="1"/>
  <c r="E15" i="1"/>
  <c r="D15" i="1"/>
  <c r="C15" i="1"/>
  <c r="B15" i="1"/>
  <c r="F14" i="1"/>
  <c r="F13" i="1"/>
  <c r="F12" i="1"/>
  <c r="G7" i="1"/>
  <c r="E7" i="1"/>
  <c r="D7" i="1"/>
  <c r="C7" i="1"/>
  <c r="B7" i="1"/>
  <c r="F6" i="1"/>
  <c r="F269" i="1" s="1"/>
  <c r="F5" i="1"/>
  <c r="F266" i="1" s="1"/>
  <c r="F4" i="1"/>
  <c r="F7" i="1" s="1"/>
  <c r="F265" i="1" l="1"/>
  <c r="F270" i="1" s="1"/>
</calcChain>
</file>

<file path=xl/sharedStrings.xml><?xml version="1.0" encoding="utf-8"?>
<sst xmlns="http://schemas.openxmlformats.org/spreadsheetml/2006/main" count="618" uniqueCount="63">
  <si>
    <t>ACADIA PARISH 01</t>
  </si>
  <si>
    <t>LIC</t>
  </si>
  <si>
    <t>NO OF</t>
  </si>
  <si>
    <t>DOLLARS</t>
  </si>
  <si>
    <t>NET DEV</t>
  </si>
  <si>
    <t>FRANCHISE</t>
  </si>
  <si>
    <t>TYPE</t>
  </si>
  <si>
    <t>VGD'S</t>
  </si>
  <si>
    <t>ESTAB</t>
  </si>
  <si>
    <t>IN</t>
  </si>
  <si>
    <t>OUT</t>
  </si>
  <si>
    <t>REVENUE</t>
  </si>
  <si>
    <t>FEES</t>
  </si>
  <si>
    <t>TYPE 1</t>
  </si>
  <si>
    <t>TYPE 2</t>
  </si>
  <si>
    <t>TYPE 5</t>
  </si>
  <si>
    <t>TOTALS</t>
  </si>
  <si>
    <t>ASSUMPTION PARISH 04</t>
  </si>
  <si>
    <t>AVOYELLES PARISH 05</t>
  </si>
  <si>
    <t>BOSSIER PARISH 08</t>
  </si>
  <si>
    <t>TYPE 3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</si>
  <si>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</si>
  <si>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</si>
  <si>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</si>
  <si>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</si>
  <si>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</si>
  <si>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</si>
  <si>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</si>
  <si>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 xml:space="preserve"> </t>
  </si>
  <si>
    <t>TYPE 4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</si>
  <si>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</si>
  <si>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</si>
  <si>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</si>
  <si>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</si>
  <si>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</si>
  <si>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</si>
  <si>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</si>
  <si>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</si>
  <si>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</si>
  <si>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</si>
  <si>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</si>
  <si>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</si>
  <si>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</si>
  <si>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</si>
  <si>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</si>
  <si>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</si>
  <si>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</si>
  <si>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</si>
  <si>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</si>
  <si>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</si>
  <si>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</si>
  <si>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LICENSE
TYPE</t>
  </si>
  <si>
    <t># OF
VGDS</t>
  </si>
  <si>
    <t># OF
ESTAB</t>
  </si>
  <si>
    <t>DOLLARS
IN</t>
  </si>
  <si>
    <t>DOLLARS
OUT</t>
  </si>
  <si>
    <t>NET DEVICE
REVENUE</t>
  </si>
  <si>
    <t>FRANCHISE
FEES</t>
  </si>
  <si>
    <t>TYPE 1 = BARS</t>
  </si>
  <si>
    <t>TYPE 2 = RESTAURANTS</t>
  </si>
  <si>
    <t>TYPE 3 = HOTELS/MOTELS</t>
  </si>
  <si>
    <t>TYPE 4 = OTBS/RACETRACKS</t>
  </si>
  <si>
    <t>TYPE 5 = TRUCK STOPS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</si>
</sst>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1" fillId="0" borderId="0" xfId="1"/>
    <xf numFmtId="40" fontId="1" fillId="0" borderId="0" xfId="1" applyNumberFormat="1"/>
    <xf numFmtId="40" fontId="2" fillId="0" borderId="0" xfId="1" applyNumberFormat="1" applyFont="1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40" fontId="1" fillId="2" borderId="2" xfId="1" applyNumberFormat="1" applyFill="1" applyBorder="1" applyAlignment="1">
      <alignment horizontal="center"/>
    </xf>
    <xf numFmtId="40" fontId="1" fillId="2" borderId="3" xfId="1" applyNumberFormat="1" applyFont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40" fontId="1" fillId="2" borderId="5" xfId="1" applyNumberFormat="1" applyFill="1" applyBorder="1" applyAlignment="1">
      <alignment horizontal="center"/>
    </xf>
    <xf numFmtId="40" fontId="1" fillId="2" borderId="6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43" fontId="0" fillId="0" borderId="0" xfId="2" applyFont="1"/>
    <xf numFmtId="4" fontId="1" fillId="0" borderId="0" xfId="1" applyNumberFormat="1"/>
    <xf numFmtId="43" fontId="1" fillId="0" borderId="0" xfId="2" applyFont="1"/>
    <xf numFmtId="4" fontId="1" fillId="0" borderId="0" xfId="1" applyNumberFormat="1" applyFont="1"/>
    <xf numFmtId="0" fontId="1" fillId="0" borderId="7" xfId="1" applyFont="1" applyBorder="1" applyAlignment="1">
      <alignment horizontal="center"/>
    </xf>
    <xf numFmtId="40" fontId="1" fillId="0" borderId="7" xfId="2" applyNumberFormat="1" applyFont="1" applyBorder="1"/>
    <xf numFmtId="40" fontId="1" fillId="0" borderId="0" xfId="2" applyNumberFormat="1" applyFont="1"/>
    <xf numFmtId="0" fontId="1" fillId="0" borderId="0" xfId="1" applyFont="1"/>
    <xf numFmtId="40" fontId="1" fillId="0" borderId="0" xfId="1" applyNumberFormat="1" applyFont="1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40" fontId="1" fillId="2" borderId="2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40" fontId="1" fillId="2" borderId="5" xfId="1" applyNumberFormat="1" applyFont="1" applyFill="1" applyBorder="1" applyAlignment="1">
      <alignment horizontal="center"/>
    </xf>
    <xf numFmtId="40" fontId="1" fillId="2" borderId="6" xfId="1" applyNumberFormat="1" applyFont="1" applyFill="1" applyBorder="1" applyAlignment="1">
      <alignment horizontal="center"/>
    </xf>
    <xf numFmtId="43" fontId="1" fillId="0" borderId="8" xfId="2" applyFont="1" applyBorder="1"/>
    <xf numFmtId="0" fontId="2" fillId="0" borderId="0" xfId="1" applyFont="1" applyFill="1"/>
    <xf numFmtId="0" fontId="1" fillId="0" borderId="7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0" fontId="1" fillId="3" borderId="1" xfId="1" applyFill="1" applyBorder="1" applyAlignment="1">
      <alignment horizontal="center" wrapText="1"/>
    </xf>
    <xf numFmtId="0" fontId="1" fillId="3" borderId="2" xfId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40" fontId="1" fillId="3" borderId="2" xfId="1" applyNumberFormat="1" applyFill="1" applyBorder="1" applyAlignment="1">
      <alignment horizontal="center" wrapText="1"/>
    </xf>
    <xf numFmtId="40" fontId="1" fillId="3" borderId="3" xfId="1" applyNumberFormat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1" fillId="3" borderId="5" xfId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40" fontId="1" fillId="3" borderId="5" xfId="1" applyNumberFormat="1" applyFill="1" applyBorder="1" applyAlignment="1">
      <alignment horizontal="center" wrapText="1"/>
    </xf>
    <xf numFmtId="40" fontId="1" fillId="3" borderId="6" xfId="1" applyNumberFormat="1" applyFill="1" applyBorder="1" applyAlignment="1">
      <alignment horizontal="center" wrapText="1"/>
    </xf>
    <xf numFmtId="0" fontId="1" fillId="0" borderId="0" xfId="1" applyAlignment="1"/>
    <xf numFmtId="38" fontId="1" fillId="0" borderId="0" xfId="1" applyNumberFormat="1"/>
    <xf numFmtId="38" fontId="1" fillId="0" borderId="9" xfId="1" applyNumberFormat="1" applyFill="1" applyBorder="1" applyAlignment="1"/>
    <xf numFmtId="38" fontId="1" fillId="0" borderId="9" xfId="1" applyNumberFormat="1" applyBorder="1" applyAlignment="1"/>
    <xf numFmtId="40" fontId="1" fillId="0" borderId="9" xfId="1" applyNumberFormat="1" applyBorder="1"/>
    <xf numFmtId="0" fontId="1" fillId="0" borderId="0" xfId="1" applyAlignment="1"/>
    <xf numFmtId="40" fontId="0" fillId="0" borderId="0" xfId="2" applyNumberFormat="1" applyFont="1"/>
    <xf numFmtId="40" fontId="1" fillId="0" borderId="0" xfId="1" applyNumberFormat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Layout" zoomScale="200" zoomScaleNormal="100" zoomScalePageLayoutView="200" workbookViewId="0">
      <selection activeCell="G249" sqref="G249"/>
    </sheetView>
  </sheetViews>
  <sheetFormatPr defaultRowHeight="12.75" x14ac:dyDescent="0.2"/>
  <cols>
    <col min="1" max="1" width="12" style="2" customWidth="1"/>
    <col min="2" max="2" width="9.140625" style="2" customWidth="1"/>
    <col min="3" max="3" width="6.42578125" style="2" customWidth="1"/>
    <col min="4" max="4" width="18.28515625" style="3" bestFit="1" customWidth="1"/>
    <col min="5" max="6" width="16" style="3" bestFit="1" customWidth="1"/>
    <col min="7" max="7" width="15.42578125" style="3" bestFit="1" customWidth="1"/>
    <col min="8" max="16384" width="9.140625" style="2"/>
  </cols>
  <sheetData>
    <row r="1" spans="1:8" ht="13.5" thickBot="1" x14ac:dyDescent="0.25">
      <c r="A1" s="1" t="s">
        <v>0</v>
      </c>
      <c r="B1" s="1"/>
      <c r="G1" s="4"/>
      <c r="H1" s="1"/>
    </row>
    <row r="2" spans="1:8" ht="13.5" thickTop="1" x14ac:dyDescent="0.2">
      <c r="A2" s="5" t="s">
        <v>1</v>
      </c>
      <c r="B2" s="6" t="s">
        <v>2</v>
      </c>
      <c r="C2" s="6" t="s">
        <v>2</v>
      </c>
      <c r="D2" s="7" t="s">
        <v>3</v>
      </c>
      <c r="E2" s="7" t="s">
        <v>3</v>
      </c>
      <c r="F2" s="7" t="s">
        <v>4</v>
      </c>
      <c r="G2" s="8" t="s">
        <v>5</v>
      </c>
      <c r="H2" s="1"/>
    </row>
    <row r="3" spans="1:8" ht="13.5" thickBot="1" x14ac:dyDescent="0.25">
      <c r="A3" s="9" t="s">
        <v>6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  <c r="G3" s="12" t="s">
        <v>12</v>
      </c>
    </row>
    <row r="4" spans="1:8" ht="15.75" thickTop="1" x14ac:dyDescent="0.25">
      <c r="A4" s="13" t="s">
        <v>13</v>
      </c>
      <c r="B4" s="14">
        <v>62</v>
      </c>
      <c r="C4" s="14">
        <v>21</v>
      </c>
      <c r="D4" s="15">
        <v>2062082</v>
      </c>
      <c r="E4" s="15">
        <v>1468473.4</v>
      </c>
      <c r="F4" s="16">
        <f>SUM(D4-E4)</f>
        <v>593608.60000000009</v>
      </c>
      <c r="G4" s="15">
        <v>154338.23999999999</v>
      </c>
    </row>
    <row r="5" spans="1:8" ht="15" x14ac:dyDescent="0.25">
      <c r="A5" s="13" t="s">
        <v>14</v>
      </c>
      <c r="B5" s="14">
        <v>30</v>
      </c>
      <c r="C5" s="14">
        <v>10</v>
      </c>
      <c r="D5" s="15">
        <v>557989</v>
      </c>
      <c r="E5" s="15">
        <v>419046.15</v>
      </c>
      <c r="F5" s="16">
        <f>SUM(D5-E5)</f>
        <v>138942.84999999998</v>
      </c>
      <c r="G5" s="15">
        <v>36125.14</v>
      </c>
    </row>
    <row r="6" spans="1:8" x14ac:dyDescent="0.2">
      <c r="A6" s="14" t="s">
        <v>15</v>
      </c>
      <c r="B6" s="14">
        <v>386</v>
      </c>
      <c r="C6" s="14">
        <v>9</v>
      </c>
      <c r="D6" s="17">
        <v>29937033.449999999</v>
      </c>
      <c r="E6" s="17">
        <v>22562111.850000001</v>
      </c>
      <c r="F6" s="18">
        <f>SUM(D6-E6)</f>
        <v>7374921.5999999978</v>
      </c>
      <c r="G6" s="17">
        <v>2396849.52</v>
      </c>
    </row>
    <row r="7" spans="1:8" x14ac:dyDescent="0.2">
      <c r="A7" s="19" t="s">
        <v>16</v>
      </c>
      <c r="B7" s="19">
        <f t="shared" ref="B7:G7" si="0">SUM(B4:B6)</f>
        <v>478</v>
      </c>
      <c r="C7" s="19">
        <f t="shared" si="0"/>
        <v>40</v>
      </c>
      <c r="D7" s="20">
        <f t="shared" si="0"/>
        <v>32557104.449999999</v>
      </c>
      <c r="E7" s="20">
        <f t="shared" si="0"/>
        <v>24449631.400000002</v>
      </c>
      <c r="F7" s="20">
        <f t="shared" si="0"/>
        <v>8107473.049999998</v>
      </c>
      <c r="G7" s="20">
        <f t="shared" si="0"/>
        <v>2587312.9</v>
      </c>
    </row>
    <row r="8" spans="1:8" x14ac:dyDescent="0.2">
      <c r="A8" s="14"/>
      <c r="B8" s="14"/>
      <c r="C8" s="14"/>
      <c r="D8" s="21"/>
      <c r="E8" s="21"/>
      <c r="F8" s="21"/>
      <c r="G8" s="21"/>
    </row>
    <row r="9" spans="1:8" ht="13.5" thickBot="1" x14ac:dyDescent="0.25">
      <c r="A9" s="1" t="s">
        <v>17</v>
      </c>
      <c r="B9" s="1"/>
      <c r="C9" s="22"/>
      <c r="D9" s="23"/>
      <c r="E9" s="23"/>
      <c r="F9" s="23"/>
      <c r="G9" s="23"/>
    </row>
    <row r="10" spans="1:8" ht="13.5" thickTop="1" x14ac:dyDescent="0.2">
      <c r="A10" s="24" t="s">
        <v>1</v>
      </c>
      <c r="B10" s="25" t="s">
        <v>2</v>
      </c>
      <c r="C10" s="25" t="s">
        <v>2</v>
      </c>
      <c r="D10" s="26" t="s">
        <v>3</v>
      </c>
      <c r="E10" s="26" t="s">
        <v>3</v>
      </c>
      <c r="F10" s="26" t="s">
        <v>4</v>
      </c>
      <c r="G10" s="8" t="s">
        <v>5</v>
      </c>
    </row>
    <row r="11" spans="1:8" ht="13.5" thickBot="1" x14ac:dyDescent="0.25">
      <c r="A11" s="27" t="s">
        <v>6</v>
      </c>
      <c r="B11" s="28" t="s">
        <v>7</v>
      </c>
      <c r="C11" s="28" t="s">
        <v>8</v>
      </c>
      <c r="D11" s="29" t="s">
        <v>9</v>
      </c>
      <c r="E11" s="29" t="s">
        <v>10</v>
      </c>
      <c r="F11" s="29" t="s">
        <v>11</v>
      </c>
      <c r="G11" s="30" t="s">
        <v>12</v>
      </c>
    </row>
    <row r="12" spans="1:8" ht="13.5" thickTop="1" x14ac:dyDescent="0.2">
      <c r="A12" s="14" t="s">
        <v>13</v>
      </c>
      <c r="B12" s="14">
        <v>24</v>
      </c>
      <c r="C12" s="14">
        <v>8</v>
      </c>
      <c r="D12" s="17">
        <v>582669</v>
      </c>
      <c r="E12" s="17">
        <v>442485.2</v>
      </c>
      <c r="F12" s="17">
        <f>SUM(D12-E12)</f>
        <v>140183.79999999999</v>
      </c>
      <c r="G12" s="17">
        <v>36447.79</v>
      </c>
    </row>
    <row r="13" spans="1:8" x14ac:dyDescent="0.2">
      <c r="A13" s="14" t="s">
        <v>14</v>
      </c>
      <c r="B13" s="14">
        <v>15</v>
      </c>
      <c r="C13" s="14">
        <v>5</v>
      </c>
      <c r="D13" s="17">
        <v>450086</v>
      </c>
      <c r="E13" s="17">
        <v>318246.8</v>
      </c>
      <c r="F13" s="17">
        <f>SUM(D13-E13)</f>
        <v>131839.20000000001</v>
      </c>
      <c r="G13" s="17">
        <v>34278.19</v>
      </c>
    </row>
    <row r="14" spans="1:8" x14ac:dyDescent="0.2">
      <c r="A14" s="14" t="s">
        <v>15</v>
      </c>
      <c r="B14" s="14">
        <v>105</v>
      </c>
      <c r="C14" s="14">
        <v>3</v>
      </c>
      <c r="D14" s="17">
        <v>7553322</v>
      </c>
      <c r="E14" s="17">
        <v>5553760.5999999996</v>
      </c>
      <c r="F14" s="31">
        <f>SUM(D14-E14)</f>
        <v>1999561.4000000004</v>
      </c>
      <c r="G14" s="17">
        <v>649857.46</v>
      </c>
    </row>
    <row r="15" spans="1:8" x14ac:dyDescent="0.2">
      <c r="A15" s="19" t="s">
        <v>16</v>
      </c>
      <c r="B15" s="19">
        <f t="shared" ref="B15:G15" si="1">SUM(B12:B14)</f>
        <v>144</v>
      </c>
      <c r="C15" s="19">
        <f t="shared" si="1"/>
        <v>16</v>
      </c>
      <c r="D15" s="20">
        <f t="shared" si="1"/>
        <v>8586077</v>
      </c>
      <c r="E15" s="20">
        <f t="shared" si="1"/>
        <v>6314492.5999999996</v>
      </c>
      <c r="F15" s="20">
        <f t="shared" si="1"/>
        <v>2271584.4000000004</v>
      </c>
      <c r="G15" s="20">
        <f t="shared" si="1"/>
        <v>720583.44</v>
      </c>
    </row>
    <row r="16" spans="1:8" x14ac:dyDescent="0.2">
      <c r="A16" s="14"/>
      <c r="B16" s="14"/>
      <c r="C16" s="14"/>
      <c r="D16" s="21"/>
      <c r="E16" s="21"/>
      <c r="F16" s="21"/>
      <c r="G16" s="21"/>
    </row>
    <row r="17" spans="1:7" ht="13.5" thickBot="1" x14ac:dyDescent="0.25">
      <c r="A17" s="1" t="s">
        <v>18</v>
      </c>
      <c r="B17" s="1"/>
      <c r="C17" s="22"/>
      <c r="D17" s="23"/>
      <c r="E17" s="23"/>
      <c r="F17" s="23"/>
      <c r="G17" s="23"/>
    </row>
    <row r="18" spans="1:7" ht="13.5" thickTop="1" x14ac:dyDescent="0.2">
      <c r="A18" s="24" t="s">
        <v>1</v>
      </c>
      <c r="B18" s="25" t="s">
        <v>2</v>
      </c>
      <c r="C18" s="25" t="s">
        <v>2</v>
      </c>
      <c r="D18" s="26" t="s">
        <v>3</v>
      </c>
      <c r="E18" s="26" t="s">
        <v>3</v>
      </c>
      <c r="F18" s="26" t="s">
        <v>4</v>
      </c>
      <c r="G18" s="8" t="s">
        <v>5</v>
      </c>
    </row>
    <row r="19" spans="1:7" ht="13.5" thickBot="1" x14ac:dyDescent="0.25">
      <c r="A19" s="27" t="s">
        <v>6</v>
      </c>
      <c r="B19" s="28" t="s">
        <v>7</v>
      </c>
      <c r="C19" s="28" t="s">
        <v>8</v>
      </c>
      <c r="D19" s="29" t="s">
        <v>9</v>
      </c>
      <c r="E19" s="29" t="s">
        <v>10</v>
      </c>
      <c r="F19" s="29" t="s">
        <v>11</v>
      </c>
      <c r="G19" s="30" t="s">
        <v>12</v>
      </c>
    </row>
    <row r="20" spans="1:7" ht="13.5" thickTop="1" x14ac:dyDescent="0.2">
      <c r="A20" s="14" t="s">
        <v>13</v>
      </c>
      <c r="B20" s="14">
        <v>21</v>
      </c>
      <c r="C20" s="14">
        <v>7</v>
      </c>
      <c r="D20" s="18">
        <v>531191</v>
      </c>
      <c r="E20" s="18">
        <v>350343.15</v>
      </c>
      <c r="F20" s="18">
        <f>SUM(D20-E20)</f>
        <v>180847.84999999998</v>
      </c>
      <c r="G20" s="18">
        <v>47020.44</v>
      </c>
    </row>
    <row r="21" spans="1:7" x14ac:dyDescent="0.2">
      <c r="A21" s="14" t="s">
        <v>14</v>
      </c>
      <c r="B21" s="14">
        <v>12</v>
      </c>
      <c r="C21" s="14">
        <v>4</v>
      </c>
      <c r="D21" s="18">
        <v>334857</v>
      </c>
      <c r="E21" s="18">
        <v>224779.55</v>
      </c>
      <c r="F21" s="18">
        <f>SUM(D21-E21)</f>
        <v>110077.45000000001</v>
      </c>
      <c r="G21" s="18">
        <v>28620.14</v>
      </c>
    </row>
    <row r="22" spans="1:7" x14ac:dyDescent="0.2">
      <c r="A22" s="14" t="s">
        <v>15</v>
      </c>
      <c r="B22" s="14">
        <v>75</v>
      </c>
      <c r="C22" s="14">
        <v>3</v>
      </c>
      <c r="D22" s="18">
        <v>4860763.9000000004</v>
      </c>
      <c r="E22" s="18">
        <v>3562795.25</v>
      </c>
      <c r="F22" s="18">
        <f>SUM(D22-E22)</f>
        <v>1297968.6500000004</v>
      </c>
      <c r="G22" s="18">
        <v>421839.81</v>
      </c>
    </row>
    <row r="23" spans="1:7" x14ac:dyDescent="0.2">
      <c r="A23" s="19" t="s">
        <v>16</v>
      </c>
      <c r="B23" s="19">
        <f t="shared" ref="B23:G23" si="2">SUM(B20:B22)</f>
        <v>108</v>
      </c>
      <c r="C23" s="19">
        <f t="shared" si="2"/>
        <v>14</v>
      </c>
      <c r="D23" s="20">
        <f t="shared" si="2"/>
        <v>5726811.9000000004</v>
      </c>
      <c r="E23" s="20">
        <f t="shared" si="2"/>
        <v>4137917.95</v>
      </c>
      <c r="F23" s="20">
        <f t="shared" si="2"/>
        <v>1588893.9500000004</v>
      </c>
      <c r="G23" s="20">
        <f t="shared" si="2"/>
        <v>497480.39</v>
      </c>
    </row>
    <row r="24" spans="1:7" x14ac:dyDescent="0.2">
      <c r="A24" s="22"/>
      <c r="B24" s="22"/>
      <c r="C24" s="22"/>
      <c r="D24" s="23"/>
      <c r="E24" s="23"/>
      <c r="F24" s="23"/>
      <c r="G24" s="23"/>
    </row>
    <row r="25" spans="1:7" ht="13.5" thickBot="1" x14ac:dyDescent="0.25">
      <c r="A25" s="1" t="s">
        <v>19</v>
      </c>
      <c r="B25" s="1"/>
      <c r="C25" s="22"/>
      <c r="D25" s="23"/>
      <c r="E25" s="23"/>
      <c r="F25" s="23"/>
      <c r="G25" s="23"/>
    </row>
    <row r="26" spans="1:7" ht="13.5" thickTop="1" x14ac:dyDescent="0.2">
      <c r="A26" s="24" t="s">
        <v>1</v>
      </c>
      <c r="B26" s="25" t="s">
        <v>2</v>
      </c>
      <c r="C26" s="25" t="s">
        <v>2</v>
      </c>
      <c r="D26" s="26" t="s">
        <v>3</v>
      </c>
      <c r="E26" s="26" t="s">
        <v>3</v>
      </c>
      <c r="F26" s="26" t="s">
        <v>4</v>
      </c>
      <c r="G26" s="8" t="s">
        <v>5</v>
      </c>
    </row>
    <row r="27" spans="1:7" ht="13.5" thickBot="1" x14ac:dyDescent="0.25">
      <c r="A27" s="27" t="s">
        <v>6</v>
      </c>
      <c r="B27" s="28" t="s">
        <v>7</v>
      </c>
      <c r="C27" s="28" t="s">
        <v>8</v>
      </c>
      <c r="D27" s="29" t="s">
        <v>9</v>
      </c>
      <c r="E27" s="29" t="s">
        <v>10</v>
      </c>
      <c r="F27" s="29" t="s">
        <v>11</v>
      </c>
      <c r="G27" s="30" t="s">
        <v>12</v>
      </c>
    </row>
    <row r="28" spans="1:7" ht="13.5" thickTop="1" x14ac:dyDescent="0.2">
      <c r="A28" s="14" t="s">
        <v>13</v>
      </c>
      <c r="B28" s="14">
        <v>69</v>
      </c>
      <c r="C28" s="14">
        <v>24</v>
      </c>
      <c r="D28" s="18">
        <v>1898021.75</v>
      </c>
      <c r="E28" s="18">
        <v>1335716.75</v>
      </c>
      <c r="F28" s="18">
        <f>SUM(D28-E28)</f>
        <v>562305</v>
      </c>
      <c r="G28" s="18">
        <v>146199.29999999999</v>
      </c>
    </row>
    <row r="29" spans="1:7" x14ac:dyDescent="0.2">
      <c r="A29" s="14" t="s">
        <v>14</v>
      </c>
      <c r="B29" s="14">
        <v>29</v>
      </c>
      <c r="C29" s="14">
        <v>10</v>
      </c>
      <c r="D29" s="18">
        <v>750577.1</v>
      </c>
      <c r="E29" s="18">
        <v>502236.9</v>
      </c>
      <c r="F29" s="18">
        <f>SUM(D29-E29)</f>
        <v>248340.19999999995</v>
      </c>
      <c r="G29" s="18">
        <v>64568.45</v>
      </c>
    </row>
    <row r="30" spans="1:7" x14ac:dyDescent="0.2">
      <c r="A30" s="14" t="s">
        <v>20</v>
      </c>
      <c r="B30" s="14">
        <v>11</v>
      </c>
      <c r="C30" s="14">
        <v>1</v>
      </c>
      <c r="D30" s="18">
        <v>175945</v>
      </c>
      <c r="E30" s="18">
        <v>127094.65</v>
      </c>
      <c r="F30" s="18">
        <f>SUM(D30-E30)</f>
        <v>48850.350000000006</v>
      </c>
      <c r="G30" s="18">
        <v>12701.09</v>
      </c>
    </row>
    <row r="31" spans="1:7" x14ac:dyDescent="0.2">
      <c r="A31" s="14" t="s">
        <v>15</v>
      </c>
      <c r="B31" s="14">
        <v>118</v>
      </c>
      <c r="C31" s="14">
        <v>4</v>
      </c>
      <c r="D31" s="18">
        <v>7025962.4000000004</v>
      </c>
      <c r="E31" s="18">
        <v>5052359.8499999996</v>
      </c>
      <c r="F31" s="18">
        <f>SUM(D31-E31)</f>
        <v>1973602.5500000007</v>
      </c>
      <c r="G31" s="18">
        <v>641420.82999999996</v>
      </c>
    </row>
    <row r="32" spans="1:7" x14ac:dyDescent="0.2">
      <c r="A32" s="19" t="s">
        <v>16</v>
      </c>
      <c r="B32" s="19">
        <f t="shared" ref="B32:G32" si="3">SUM(B28:B31)</f>
        <v>227</v>
      </c>
      <c r="C32" s="19">
        <f t="shared" si="3"/>
        <v>39</v>
      </c>
      <c r="D32" s="20">
        <f t="shared" si="3"/>
        <v>9850506.25</v>
      </c>
      <c r="E32" s="20">
        <f t="shared" si="3"/>
        <v>7017408.1499999994</v>
      </c>
      <c r="F32" s="20">
        <f t="shared" si="3"/>
        <v>2833098.1000000006</v>
      </c>
      <c r="G32" s="20">
        <f t="shared" si="3"/>
        <v>864889.66999999993</v>
      </c>
    </row>
    <row r="33" spans="1:7" x14ac:dyDescent="0.2">
      <c r="A33" s="22"/>
      <c r="B33" s="22"/>
      <c r="C33" s="22"/>
      <c r="D33" s="23"/>
      <c r="E33" s="23"/>
      <c r="F33" s="23"/>
      <c r="G33" s="23"/>
    </row>
    <row r="34" spans="1:7" ht="13.5" thickBot="1" x14ac:dyDescent="0.25">
      <c r="A34" s="1" t="s">
        <v>21</v>
      </c>
      <c r="B34" s="1"/>
      <c r="C34" s="22"/>
      <c r="D34" s="23"/>
      <c r="E34" s="23"/>
      <c r="F34" s="23"/>
      <c r="G34" s="23"/>
    </row>
    <row r="35" spans="1:7" ht="13.5" thickTop="1" x14ac:dyDescent="0.2">
      <c r="A35" s="24" t="s">
        <v>1</v>
      </c>
      <c r="B35" s="25" t="s">
        <v>2</v>
      </c>
      <c r="C35" s="25" t="s">
        <v>2</v>
      </c>
      <c r="D35" s="26" t="s">
        <v>3</v>
      </c>
      <c r="E35" s="26" t="s">
        <v>3</v>
      </c>
      <c r="F35" s="26" t="s">
        <v>4</v>
      </c>
      <c r="G35" s="8" t="s">
        <v>5</v>
      </c>
    </row>
    <row r="36" spans="1:7" ht="13.5" thickBot="1" x14ac:dyDescent="0.25">
      <c r="A36" s="27" t="s">
        <v>6</v>
      </c>
      <c r="B36" s="28" t="s">
        <v>7</v>
      </c>
      <c r="C36" s="28" t="s">
        <v>8</v>
      </c>
      <c r="D36" s="29" t="s">
        <v>9</v>
      </c>
      <c r="E36" s="29" t="s">
        <v>10</v>
      </c>
      <c r="F36" s="29" t="s">
        <v>11</v>
      </c>
      <c r="G36" s="30" t="s">
        <v>12</v>
      </c>
    </row>
    <row r="37" spans="1:7" ht="13.5" thickTop="1" x14ac:dyDescent="0.2">
      <c r="A37" s="14" t="s">
        <v>13</v>
      </c>
      <c r="B37" s="14">
        <v>129</v>
      </c>
      <c r="C37" s="14">
        <v>44</v>
      </c>
      <c r="D37" s="18">
        <v>5087494.5</v>
      </c>
      <c r="E37" s="18">
        <v>3612470.85</v>
      </c>
      <c r="F37" s="18">
        <f>SUM(D37-E37)</f>
        <v>1475023.65</v>
      </c>
      <c r="G37" s="18">
        <v>383506.15</v>
      </c>
    </row>
    <row r="38" spans="1:7" x14ac:dyDescent="0.2">
      <c r="A38" s="14" t="s">
        <v>14</v>
      </c>
      <c r="B38" s="14">
        <v>43</v>
      </c>
      <c r="C38" s="14">
        <v>15</v>
      </c>
      <c r="D38" s="18">
        <v>1639016.75</v>
      </c>
      <c r="E38" s="18">
        <v>1099623.05</v>
      </c>
      <c r="F38" s="18">
        <f>SUM(D38-E38)</f>
        <v>539393.69999999995</v>
      </c>
      <c r="G38" s="18">
        <v>140242.35999999999</v>
      </c>
    </row>
    <row r="39" spans="1:7" x14ac:dyDescent="0.2">
      <c r="A39" s="14" t="s">
        <v>20</v>
      </c>
      <c r="B39" s="14">
        <v>6</v>
      </c>
      <c r="C39" s="14">
        <v>1</v>
      </c>
      <c r="D39" s="18">
        <v>242699.7</v>
      </c>
      <c r="E39" s="18">
        <v>178414.4</v>
      </c>
      <c r="F39" s="18">
        <f>SUM(D39-E39)</f>
        <v>64285.300000000017</v>
      </c>
      <c r="G39" s="18">
        <v>16714.18</v>
      </c>
    </row>
    <row r="40" spans="1:7" x14ac:dyDescent="0.2">
      <c r="A40" s="14" t="s">
        <v>15</v>
      </c>
      <c r="B40" s="14">
        <v>432</v>
      </c>
      <c r="C40" s="14">
        <v>15</v>
      </c>
      <c r="D40" s="18">
        <v>30049021.399999999</v>
      </c>
      <c r="E40" s="18">
        <v>21919814.899999999</v>
      </c>
      <c r="F40" s="18">
        <f>SUM(D40-E40)</f>
        <v>8129206.5</v>
      </c>
      <c r="G40" s="18">
        <v>2641992.11</v>
      </c>
    </row>
    <row r="41" spans="1:7" x14ac:dyDescent="0.2">
      <c r="A41" s="19" t="s">
        <v>16</v>
      </c>
      <c r="B41" s="19">
        <f t="shared" ref="B41:G41" si="4">SUM(B37:B40)</f>
        <v>610</v>
      </c>
      <c r="C41" s="19">
        <f t="shared" si="4"/>
        <v>75</v>
      </c>
      <c r="D41" s="20">
        <f t="shared" si="4"/>
        <v>37018232.350000001</v>
      </c>
      <c r="E41" s="20">
        <f t="shared" si="4"/>
        <v>26810323.199999999</v>
      </c>
      <c r="F41" s="20">
        <f t="shared" si="4"/>
        <v>10207909.15</v>
      </c>
      <c r="G41" s="20">
        <f t="shared" si="4"/>
        <v>3182454.8</v>
      </c>
    </row>
    <row r="42" spans="1:7" x14ac:dyDescent="0.2">
      <c r="A42" s="22"/>
      <c r="B42" s="22"/>
      <c r="C42" s="22"/>
      <c r="D42" s="23"/>
      <c r="E42" s="23"/>
      <c r="F42" s="23"/>
      <c r="G42" s="23"/>
    </row>
    <row r="43" spans="1:7" ht="13.5" thickBot="1" x14ac:dyDescent="0.25">
      <c r="A43" s="32" t="s">
        <v>22</v>
      </c>
      <c r="B43" s="1"/>
      <c r="C43" s="22"/>
      <c r="D43" s="23"/>
      <c r="E43" s="23"/>
      <c r="F43" s="23"/>
      <c r="G43" s="23"/>
    </row>
    <row r="44" spans="1:7" ht="13.5" thickTop="1" x14ac:dyDescent="0.2">
      <c r="A44" s="24" t="s">
        <v>1</v>
      </c>
      <c r="B44" s="25" t="s">
        <v>2</v>
      </c>
      <c r="C44" s="25" t="s">
        <v>2</v>
      </c>
      <c r="D44" s="26" t="s">
        <v>3</v>
      </c>
      <c r="E44" s="26" t="s">
        <v>3</v>
      </c>
      <c r="F44" s="26" t="s">
        <v>4</v>
      </c>
      <c r="G44" s="8" t="s">
        <v>5</v>
      </c>
    </row>
    <row r="45" spans="1:7" ht="13.5" thickBot="1" x14ac:dyDescent="0.25">
      <c r="A45" s="27" t="s">
        <v>6</v>
      </c>
      <c r="B45" s="28" t="s">
        <v>7</v>
      </c>
      <c r="C45" s="28" t="s">
        <v>8</v>
      </c>
      <c r="D45" s="29" t="s">
        <v>9</v>
      </c>
      <c r="E45" s="29" t="s">
        <v>10</v>
      </c>
      <c r="F45" s="29" t="s">
        <v>11</v>
      </c>
      <c r="G45" s="30" t="s">
        <v>12</v>
      </c>
    </row>
    <row r="46" spans="1:7" ht="13.5" thickTop="1" x14ac:dyDescent="0.2">
      <c r="A46" s="14" t="s">
        <v>13</v>
      </c>
      <c r="B46" s="14">
        <v>153</v>
      </c>
      <c r="C46" s="14">
        <v>51</v>
      </c>
      <c r="D46" s="18">
        <v>5642480.5999999996</v>
      </c>
      <c r="E46" s="18">
        <v>3963883.85</v>
      </c>
      <c r="F46" s="18">
        <f>SUM(D46-E46)</f>
        <v>1678596.7499999995</v>
      </c>
      <c r="G46" s="18">
        <v>436435.16</v>
      </c>
    </row>
    <row r="47" spans="1:7" x14ac:dyDescent="0.2">
      <c r="A47" s="14" t="s">
        <v>14</v>
      </c>
      <c r="B47" s="14">
        <v>39</v>
      </c>
      <c r="C47" s="14">
        <v>13</v>
      </c>
      <c r="D47" s="18">
        <v>834459</v>
      </c>
      <c r="E47" s="18">
        <v>583498.9</v>
      </c>
      <c r="F47" s="18">
        <f>SUM(D47-E47)</f>
        <v>250960.09999999998</v>
      </c>
      <c r="G47" s="18">
        <v>65249.63</v>
      </c>
    </row>
    <row r="48" spans="1:7" x14ac:dyDescent="0.2">
      <c r="A48" s="14" t="s">
        <v>15</v>
      </c>
      <c r="B48" s="14">
        <v>746</v>
      </c>
      <c r="C48" s="14">
        <v>20</v>
      </c>
      <c r="D48" s="18">
        <v>40416587.549999997</v>
      </c>
      <c r="E48" s="18">
        <v>29496721.5</v>
      </c>
      <c r="F48" s="18">
        <f>SUM(D48-E48)</f>
        <v>10919866.049999997</v>
      </c>
      <c r="G48" s="18">
        <v>3548956.47</v>
      </c>
    </row>
    <row r="49" spans="1:7" x14ac:dyDescent="0.2">
      <c r="A49" s="19" t="s">
        <v>16</v>
      </c>
      <c r="B49" s="19">
        <f t="shared" ref="B49:G49" si="5">SUM(B46:B48)</f>
        <v>938</v>
      </c>
      <c r="C49" s="19">
        <f t="shared" si="5"/>
        <v>84</v>
      </c>
      <c r="D49" s="20">
        <f t="shared" si="5"/>
        <v>46893527.149999999</v>
      </c>
      <c r="E49" s="20">
        <f t="shared" si="5"/>
        <v>34044104.25</v>
      </c>
      <c r="F49" s="20">
        <f t="shared" si="5"/>
        <v>12849422.899999997</v>
      </c>
      <c r="G49" s="20">
        <f t="shared" si="5"/>
        <v>4050641.2600000002</v>
      </c>
    </row>
    <row r="50" spans="1:7" x14ac:dyDescent="0.2">
      <c r="A50" s="22"/>
      <c r="B50" s="22"/>
      <c r="C50" s="22"/>
      <c r="D50" s="23"/>
      <c r="E50" s="23"/>
      <c r="F50" s="23"/>
      <c r="G50" s="23"/>
    </row>
    <row r="51" spans="1:7" ht="13.5" thickBot="1" x14ac:dyDescent="0.25">
      <c r="A51" s="1" t="s">
        <v>23</v>
      </c>
      <c r="B51" s="1"/>
      <c r="C51" s="22"/>
      <c r="D51" s="23"/>
      <c r="E51" s="23"/>
      <c r="F51" s="23"/>
      <c r="G51" s="23"/>
    </row>
    <row r="52" spans="1:7" ht="13.5" thickTop="1" x14ac:dyDescent="0.2">
      <c r="A52" s="24" t="s">
        <v>1</v>
      </c>
      <c r="B52" s="25" t="s">
        <v>2</v>
      </c>
      <c r="C52" s="25" t="s">
        <v>2</v>
      </c>
      <c r="D52" s="26" t="s">
        <v>3</v>
      </c>
      <c r="E52" s="26" t="s">
        <v>3</v>
      </c>
      <c r="F52" s="26" t="s">
        <v>4</v>
      </c>
      <c r="G52" s="8" t="s">
        <v>5</v>
      </c>
    </row>
    <row r="53" spans="1:7" ht="13.5" thickBot="1" x14ac:dyDescent="0.25">
      <c r="A53" s="27" t="s">
        <v>6</v>
      </c>
      <c r="B53" s="28" t="s">
        <v>7</v>
      </c>
      <c r="C53" s="28" t="s">
        <v>8</v>
      </c>
      <c r="D53" s="29" t="s">
        <v>9</v>
      </c>
      <c r="E53" s="29" t="s">
        <v>10</v>
      </c>
      <c r="F53" s="29" t="s">
        <v>11</v>
      </c>
      <c r="G53" s="30" t="s">
        <v>12</v>
      </c>
    </row>
    <row r="54" spans="1:7" ht="13.5" thickTop="1" x14ac:dyDescent="0.2">
      <c r="A54" s="14" t="s">
        <v>13</v>
      </c>
      <c r="B54" s="14">
        <v>3</v>
      </c>
      <c r="C54" s="14">
        <v>1</v>
      </c>
      <c r="D54" s="18">
        <v>425439</v>
      </c>
      <c r="E54" s="18">
        <v>284003.15000000002</v>
      </c>
      <c r="F54" s="18">
        <f>SUM(D54-E54)</f>
        <v>141435.84999999998</v>
      </c>
      <c r="G54" s="18">
        <v>36773.32</v>
      </c>
    </row>
    <row r="55" spans="1:7" x14ac:dyDescent="0.2">
      <c r="A55" s="14" t="s">
        <v>14</v>
      </c>
      <c r="B55" s="14">
        <v>6</v>
      </c>
      <c r="C55" s="14">
        <v>2</v>
      </c>
      <c r="D55" s="18">
        <v>37924</v>
      </c>
      <c r="E55" s="18">
        <v>26671.200000000001</v>
      </c>
      <c r="F55" s="18">
        <f>SUM(D55-E55)</f>
        <v>11252.8</v>
      </c>
      <c r="G55" s="18">
        <v>2925.73</v>
      </c>
    </row>
    <row r="56" spans="1:7" x14ac:dyDescent="0.2">
      <c r="A56" s="14" t="s">
        <v>20</v>
      </c>
      <c r="B56" s="14">
        <v>3</v>
      </c>
      <c r="C56" s="14">
        <v>1</v>
      </c>
      <c r="D56" s="18">
        <v>49440</v>
      </c>
      <c r="E56" s="18">
        <v>33319.9</v>
      </c>
      <c r="F56" s="18">
        <f>SUM(D56-E56)</f>
        <v>16120.099999999999</v>
      </c>
      <c r="G56" s="18">
        <v>4191.2299999999996</v>
      </c>
    </row>
    <row r="57" spans="1:7" x14ac:dyDescent="0.2">
      <c r="A57" s="19" t="s">
        <v>16</v>
      </c>
      <c r="B57" s="19">
        <f>SUM(B54:B56)</f>
        <v>12</v>
      </c>
      <c r="C57" s="19">
        <f t="shared" ref="C57" si="6">SUM(C54:C56)</f>
        <v>4</v>
      </c>
      <c r="D57" s="20">
        <f>SUM(D54:D56)</f>
        <v>512803</v>
      </c>
      <c r="E57" s="20">
        <f t="shared" ref="E57:G57" si="7">SUM(E54:E56)</f>
        <v>343994.25000000006</v>
      </c>
      <c r="F57" s="20">
        <f t="shared" si="7"/>
        <v>168808.74999999997</v>
      </c>
      <c r="G57" s="33">
        <f t="shared" si="7"/>
        <v>43890.28</v>
      </c>
    </row>
    <row r="58" spans="1:7" x14ac:dyDescent="0.2">
      <c r="A58" s="22"/>
      <c r="B58" s="22"/>
      <c r="C58" s="22"/>
      <c r="D58" s="23"/>
      <c r="E58" s="23"/>
      <c r="F58" s="23"/>
      <c r="G58" s="23"/>
    </row>
    <row r="59" spans="1:7" ht="13.5" thickBot="1" x14ac:dyDescent="0.25">
      <c r="A59" s="1" t="s">
        <v>24</v>
      </c>
      <c r="B59" s="1"/>
      <c r="C59" s="22"/>
      <c r="D59" s="23"/>
      <c r="E59" s="23"/>
      <c r="F59" s="23"/>
      <c r="G59" s="23"/>
    </row>
    <row r="60" spans="1:7" ht="13.5" thickTop="1" x14ac:dyDescent="0.2">
      <c r="A60" s="24" t="s">
        <v>1</v>
      </c>
      <c r="B60" s="25" t="s">
        <v>2</v>
      </c>
      <c r="C60" s="25" t="s">
        <v>2</v>
      </c>
      <c r="D60" s="26" t="s">
        <v>3</v>
      </c>
      <c r="E60" s="26" t="s">
        <v>3</v>
      </c>
      <c r="F60" s="26" t="s">
        <v>4</v>
      </c>
      <c r="G60" s="8" t="s">
        <v>5</v>
      </c>
    </row>
    <row r="61" spans="1:7" ht="13.5" thickBot="1" x14ac:dyDescent="0.25">
      <c r="A61" s="27" t="s">
        <v>6</v>
      </c>
      <c r="B61" s="28" t="s">
        <v>7</v>
      </c>
      <c r="C61" s="28" t="s">
        <v>8</v>
      </c>
      <c r="D61" s="29" t="s">
        <v>9</v>
      </c>
      <c r="E61" s="29" t="s">
        <v>10</v>
      </c>
      <c r="F61" s="29" t="s">
        <v>11</v>
      </c>
      <c r="G61" s="30" t="s">
        <v>12</v>
      </c>
    </row>
    <row r="62" spans="1:7" ht="13.5" thickTop="1" x14ac:dyDescent="0.2">
      <c r="A62" s="14" t="s">
        <v>13</v>
      </c>
      <c r="B62" s="14">
        <v>6</v>
      </c>
      <c r="C62" s="14">
        <v>2</v>
      </c>
      <c r="D62" s="18">
        <v>96901</v>
      </c>
      <c r="E62" s="18">
        <v>60344.6</v>
      </c>
      <c r="F62" s="18">
        <f>SUM(D62-E62)</f>
        <v>36556.400000000001</v>
      </c>
      <c r="G62" s="18">
        <v>9504.66</v>
      </c>
    </row>
    <row r="63" spans="1:7" x14ac:dyDescent="0.2">
      <c r="A63" s="14" t="s">
        <v>15</v>
      </c>
      <c r="B63" s="14">
        <v>158</v>
      </c>
      <c r="C63" s="14">
        <v>5</v>
      </c>
      <c r="D63" s="18">
        <v>9940071.1500000004</v>
      </c>
      <c r="E63" s="18">
        <v>7468627.2000000002</v>
      </c>
      <c r="F63" s="18">
        <f>SUM(D63-E63)</f>
        <v>2471443.9500000002</v>
      </c>
      <c r="G63" s="18">
        <v>803219.28</v>
      </c>
    </row>
    <row r="64" spans="1:7" x14ac:dyDescent="0.2">
      <c r="A64" s="19" t="s">
        <v>16</v>
      </c>
      <c r="B64" s="19">
        <f>SUM(B62:B63)</f>
        <v>164</v>
      </c>
      <c r="C64" s="19">
        <f>SUM(C62:C63)</f>
        <v>7</v>
      </c>
      <c r="D64" s="20">
        <f t="shared" ref="D64:G64" si="8">SUM(D62:D63)</f>
        <v>10036972.15</v>
      </c>
      <c r="E64" s="20">
        <f t="shared" si="8"/>
        <v>7528971.7999999998</v>
      </c>
      <c r="F64" s="20">
        <f t="shared" si="8"/>
        <v>2508000.35</v>
      </c>
      <c r="G64" s="20">
        <f t="shared" si="8"/>
        <v>812723.94000000006</v>
      </c>
    </row>
    <row r="65" spans="1:7" x14ac:dyDescent="0.2">
      <c r="A65" s="22"/>
      <c r="B65" s="22"/>
      <c r="C65" s="22"/>
      <c r="D65" s="23"/>
      <c r="E65" s="23"/>
      <c r="F65" s="23"/>
      <c r="G65" s="23"/>
    </row>
    <row r="66" spans="1:7" ht="13.5" thickBot="1" x14ac:dyDescent="0.25">
      <c r="A66" s="1" t="s">
        <v>25</v>
      </c>
      <c r="B66" s="1"/>
      <c r="C66" s="22"/>
      <c r="D66" s="23"/>
      <c r="E66" s="23"/>
      <c r="F66" s="23"/>
      <c r="G66" s="23"/>
    </row>
    <row r="67" spans="1:7" ht="13.5" thickTop="1" x14ac:dyDescent="0.2">
      <c r="A67" s="24" t="s">
        <v>1</v>
      </c>
      <c r="B67" s="25" t="s">
        <v>2</v>
      </c>
      <c r="C67" s="25" t="s">
        <v>2</v>
      </c>
      <c r="D67" s="26" t="s">
        <v>3</v>
      </c>
      <c r="E67" s="26" t="s">
        <v>3</v>
      </c>
      <c r="F67" s="26" t="s">
        <v>4</v>
      </c>
      <c r="G67" s="8" t="s">
        <v>5</v>
      </c>
    </row>
    <row r="68" spans="1:7" ht="13.5" thickBot="1" x14ac:dyDescent="0.25">
      <c r="A68" s="27" t="s">
        <v>6</v>
      </c>
      <c r="B68" s="28" t="s">
        <v>7</v>
      </c>
      <c r="C68" s="28" t="s">
        <v>8</v>
      </c>
      <c r="D68" s="29" t="s">
        <v>9</v>
      </c>
      <c r="E68" s="29" t="s">
        <v>10</v>
      </c>
      <c r="F68" s="29" t="s">
        <v>11</v>
      </c>
      <c r="G68" s="30" t="s">
        <v>12</v>
      </c>
    </row>
    <row r="69" spans="1:7" ht="13.5" thickTop="1" x14ac:dyDescent="0.2">
      <c r="A69" s="14" t="s">
        <v>13</v>
      </c>
      <c r="B69" s="14">
        <v>6</v>
      </c>
      <c r="C69" s="14">
        <v>2</v>
      </c>
      <c r="D69" s="18">
        <v>826078</v>
      </c>
      <c r="E69" s="18">
        <v>615382.55000000005</v>
      </c>
      <c r="F69" s="18">
        <f>SUM(D69-E69)</f>
        <v>210695.44999999995</v>
      </c>
      <c r="G69" s="18">
        <v>54780.82</v>
      </c>
    </row>
    <row r="70" spans="1:7" x14ac:dyDescent="0.2">
      <c r="A70" s="14" t="s">
        <v>14</v>
      </c>
      <c r="B70" s="14">
        <v>3</v>
      </c>
      <c r="C70" s="14">
        <v>1</v>
      </c>
      <c r="D70" s="18">
        <v>30444</v>
      </c>
      <c r="E70" s="18">
        <v>19394.55</v>
      </c>
      <c r="F70" s="18">
        <f>SUM(D70-E70)</f>
        <v>11049.45</v>
      </c>
      <c r="G70" s="18">
        <v>2872.86</v>
      </c>
    </row>
    <row r="71" spans="1:7" x14ac:dyDescent="0.2">
      <c r="A71" s="14" t="s">
        <v>15</v>
      </c>
      <c r="B71" s="14">
        <v>20</v>
      </c>
      <c r="C71" s="14">
        <v>1</v>
      </c>
      <c r="D71" s="18">
        <v>1465171</v>
      </c>
      <c r="E71" s="18">
        <v>1043440.85</v>
      </c>
      <c r="F71" s="18">
        <f>SUM(D71-E71)</f>
        <v>421730.15</v>
      </c>
      <c r="G71" s="18">
        <v>137062.29999999999</v>
      </c>
    </row>
    <row r="72" spans="1:7" x14ac:dyDescent="0.2">
      <c r="A72" s="19" t="s">
        <v>16</v>
      </c>
      <c r="B72" s="19">
        <f t="shared" ref="B72:G72" si="9">SUM(B69:B71)</f>
        <v>29</v>
      </c>
      <c r="C72" s="19">
        <f t="shared" si="9"/>
        <v>4</v>
      </c>
      <c r="D72" s="20">
        <f t="shared" si="9"/>
        <v>2321693</v>
      </c>
      <c r="E72" s="20">
        <f t="shared" si="9"/>
        <v>1678217.9500000002</v>
      </c>
      <c r="F72" s="20">
        <f t="shared" si="9"/>
        <v>643475.05000000005</v>
      </c>
      <c r="G72" s="20">
        <f t="shared" si="9"/>
        <v>194715.97999999998</v>
      </c>
    </row>
    <row r="73" spans="1:7" x14ac:dyDescent="0.2">
      <c r="A73" s="22"/>
      <c r="B73" s="22"/>
      <c r="C73" s="22"/>
      <c r="D73" s="23"/>
      <c r="E73" s="23"/>
      <c r="F73" s="23"/>
      <c r="G73" s="23"/>
    </row>
    <row r="74" spans="1:7" ht="13.5" thickBot="1" x14ac:dyDescent="0.25">
      <c r="A74" s="1" t="s">
        <v>26</v>
      </c>
      <c r="B74" s="1"/>
      <c r="C74" s="22"/>
      <c r="D74" s="23"/>
      <c r="E74" s="23"/>
      <c r="F74" s="23"/>
      <c r="G74" s="23"/>
    </row>
    <row r="75" spans="1:7" ht="13.5" thickTop="1" x14ac:dyDescent="0.2">
      <c r="A75" s="24" t="s">
        <v>1</v>
      </c>
      <c r="B75" s="25" t="s">
        <v>2</v>
      </c>
      <c r="C75" s="25" t="s">
        <v>2</v>
      </c>
      <c r="D75" s="26" t="s">
        <v>3</v>
      </c>
      <c r="E75" s="26" t="s">
        <v>3</v>
      </c>
      <c r="F75" s="26" t="s">
        <v>4</v>
      </c>
      <c r="G75" s="8" t="s">
        <v>5</v>
      </c>
    </row>
    <row r="76" spans="1:7" ht="13.5" thickBot="1" x14ac:dyDescent="0.25">
      <c r="A76" s="27" t="s">
        <v>6</v>
      </c>
      <c r="B76" s="28" t="s">
        <v>7</v>
      </c>
      <c r="C76" s="28" t="s">
        <v>8</v>
      </c>
      <c r="D76" s="29" t="s">
        <v>9</v>
      </c>
      <c r="E76" s="29" t="s">
        <v>10</v>
      </c>
      <c r="F76" s="29" t="s">
        <v>11</v>
      </c>
      <c r="G76" s="30" t="s">
        <v>12</v>
      </c>
    </row>
    <row r="77" spans="1:7" ht="13.5" thickTop="1" x14ac:dyDescent="0.2">
      <c r="A77" s="14" t="s">
        <v>13</v>
      </c>
      <c r="B77" s="14">
        <v>42</v>
      </c>
      <c r="C77" s="14">
        <v>14</v>
      </c>
      <c r="D77" s="18">
        <v>1996329</v>
      </c>
      <c r="E77" s="18">
        <v>1447476.4</v>
      </c>
      <c r="F77" s="18">
        <f>SUM(D77-E77)</f>
        <v>548852.60000000009</v>
      </c>
      <c r="G77" s="18">
        <v>142701.68</v>
      </c>
    </row>
    <row r="78" spans="1:7" x14ac:dyDescent="0.2">
      <c r="A78" s="14" t="s">
        <v>14</v>
      </c>
      <c r="B78" s="14">
        <v>24</v>
      </c>
      <c r="C78" s="14">
        <v>8</v>
      </c>
      <c r="D78" s="18">
        <v>824813.45</v>
      </c>
      <c r="E78" s="18">
        <v>561344.1</v>
      </c>
      <c r="F78" s="18">
        <f>SUM(D78-E78)</f>
        <v>263469.34999999998</v>
      </c>
      <c r="G78" s="18">
        <v>68502.03</v>
      </c>
    </row>
    <row r="79" spans="1:7" x14ac:dyDescent="0.2">
      <c r="A79" s="14" t="s">
        <v>15</v>
      </c>
      <c r="B79" s="14">
        <v>136</v>
      </c>
      <c r="C79" s="14">
        <v>4</v>
      </c>
      <c r="D79" s="18">
        <v>15997853.699999999</v>
      </c>
      <c r="E79" s="18">
        <v>11821952.300000001</v>
      </c>
      <c r="F79" s="18">
        <f>SUM(D79-E79)</f>
        <v>4175901.3999999985</v>
      </c>
      <c r="G79" s="18">
        <v>1357167.96</v>
      </c>
    </row>
    <row r="80" spans="1:7" x14ac:dyDescent="0.2">
      <c r="A80" s="19" t="s">
        <v>16</v>
      </c>
      <c r="B80" s="19">
        <f t="shared" ref="B80:G80" si="10">SUM(B77:B79)</f>
        <v>202</v>
      </c>
      <c r="C80" s="19">
        <f t="shared" si="10"/>
        <v>26</v>
      </c>
      <c r="D80" s="20">
        <f t="shared" si="10"/>
        <v>18818996.149999999</v>
      </c>
      <c r="E80" s="20">
        <f t="shared" si="10"/>
        <v>13830772.800000001</v>
      </c>
      <c r="F80" s="20">
        <f t="shared" si="10"/>
        <v>4988223.3499999987</v>
      </c>
      <c r="G80" s="20">
        <f t="shared" si="10"/>
        <v>1568371.67</v>
      </c>
    </row>
    <row r="81" spans="1:7" x14ac:dyDescent="0.2">
      <c r="A81" s="22"/>
      <c r="B81" s="22"/>
      <c r="C81" s="22"/>
      <c r="D81" s="23"/>
      <c r="E81" s="23"/>
      <c r="F81" s="23"/>
      <c r="G81" s="23"/>
    </row>
    <row r="82" spans="1:7" ht="13.5" thickBot="1" x14ac:dyDescent="0.25">
      <c r="A82" s="1" t="s">
        <v>27</v>
      </c>
      <c r="B82" s="1"/>
      <c r="C82" s="22"/>
      <c r="D82" s="23"/>
      <c r="E82" s="23"/>
      <c r="F82" s="23"/>
      <c r="G82" s="23"/>
    </row>
    <row r="83" spans="1:7" ht="13.5" thickTop="1" x14ac:dyDescent="0.2">
      <c r="A83" s="24" t="s">
        <v>1</v>
      </c>
      <c r="B83" s="25" t="s">
        <v>2</v>
      </c>
      <c r="C83" s="25" t="s">
        <v>2</v>
      </c>
      <c r="D83" s="26" t="s">
        <v>3</v>
      </c>
      <c r="E83" s="26" t="s">
        <v>3</v>
      </c>
      <c r="F83" s="26" t="s">
        <v>4</v>
      </c>
      <c r="G83" s="8" t="s">
        <v>5</v>
      </c>
    </row>
    <row r="84" spans="1:7" ht="13.5" thickBot="1" x14ac:dyDescent="0.25">
      <c r="A84" s="27" t="s">
        <v>6</v>
      </c>
      <c r="B84" s="28" t="s">
        <v>7</v>
      </c>
      <c r="C84" s="28" t="s">
        <v>8</v>
      </c>
      <c r="D84" s="29" t="s">
        <v>9</v>
      </c>
      <c r="E84" s="29" t="s">
        <v>10</v>
      </c>
      <c r="F84" s="29" t="s">
        <v>11</v>
      </c>
      <c r="G84" s="30" t="s">
        <v>12</v>
      </c>
    </row>
    <row r="85" spans="1:7" ht="13.5" thickTop="1" x14ac:dyDescent="0.2">
      <c r="A85" s="14" t="s">
        <v>13</v>
      </c>
      <c r="B85" s="13">
        <v>522</v>
      </c>
      <c r="C85" s="13">
        <v>175</v>
      </c>
      <c r="D85" s="16">
        <v>29091076.25</v>
      </c>
      <c r="E85" s="16">
        <v>20593486</v>
      </c>
      <c r="F85" s="16">
        <f>SUM(D85-E85)</f>
        <v>8497590.25</v>
      </c>
      <c r="G85" s="16">
        <v>2209373.4700000002</v>
      </c>
    </row>
    <row r="86" spans="1:7" x14ac:dyDescent="0.2">
      <c r="A86" s="14" t="s">
        <v>14</v>
      </c>
      <c r="B86" s="13">
        <v>324</v>
      </c>
      <c r="C86" s="13">
        <v>113</v>
      </c>
      <c r="D86" s="16">
        <v>13599621.35</v>
      </c>
      <c r="E86" s="16">
        <v>9910776.3499999996</v>
      </c>
      <c r="F86" s="16">
        <f>SUM(D86-E86)</f>
        <v>3688845</v>
      </c>
      <c r="G86" s="16">
        <v>959099.7</v>
      </c>
    </row>
    <row r="87" spans="1:7" x14ac:dyDescent="0.2">
      <c r="A87" s="14" t="s">
        <v>20</v>
      </c>
      <c r="B87" s="14" t="s">
        <v>28</v>
      </c>
      <c r="C87" s="13"/>
      <c r="D87" s="16"/>
      <c r="E87" s="16"/>
      <c r="F87" s="16">
        <f>SUM(D87-E87)</f>
        <v>0</v>
      </c>
      <c r="G87" s="16"/>
    </row>
    <row r="88" spans="1:7" x14ac:dyDescent="0.2">
      <c r="A88" s="14" t="s">
        <v>29</v>
      </c>
      <c r="B88" s="13">
        <v>464</v>
      </c>
      <c r="C88" s="13">
        <v>5</v>
      </c>
      <c r="D88" s="16">
        <v>23702103.75</v>
      </c>
      <c r="E88" s="16">
        <v>17750612.850000001</v>
      </c>
      <c r="F88" s="16">
        <f>SUM(D88-E88)</f>
        <v>5951490.8999999985</v>
      </c>
      <c r="G88" s="16">
        <v>1071268.3600000001</v>
      </c>
    </row>
    <row r="89" spans="1:7" x14ac:dyDescent="0.2">
      <c r="A89" s="14" t="s">
        <v>15</v>
      </c>
      <c r="B89" s="14">
        <v>227</v>
      </c>
      <c r="C89" s="14">
        <v>5</v>
      </c>
      <c r="D89" s="18">
        <v>20845337.699999999</v>
      </c>
      <c r="E89" s="18">
        <v>15472298.85</v>
      </c>
      <c r="F89" s="18">
        <f>SUM(D89-E89)</f>
        <v>5373038.8499999996</v>
      </c>
      <c r="G89" s="18">
        <v>1746237.63</v>
      </c>
    </row>
    <row r="90" spans="1:7" x14ac:dyDescent="0.2">
      <c r="A90" s="19" t="s">
        <v>16</v>
      </c>
      <c r="B90" s="19">
        <f t="shared" ref="B90:G90" si="11">SUM(B85:B89)</f>
        <v>1537</v>
      </c>
      <c r="C90" s="19">
        <f t="shared" si="11"/>
        <v>298</v>
      </c>
      <c r="D90" s="20">
        <f t="shared" si="11"/>
        <v>87238139.049999997</v>
      </c>
      <c r="E90" s="20">
        <f t="shared" si="11"/>
        <v>63727174.050000004</v>
      </c>
      <c r="F90" s="20">
        <f t="shared" si="11"/>
        <v>23510965</v>
      </c>
      <c r="G90" s="20">
        <f t="shared" si="11"/>
        <v>5985979.1600000001</v>
      </c>
    </row>
    <row r="91" spans="1:7" x14ac:dyDescent="0.2">
      <c r="A91" s="22"/>
      <c r="B91" s="22"/>
      <c r="C91" s="22"/>
      <c r="D91" s="23"/>
      <c r="E91" s="23"/>
      <c r="F91" s="23"/>
      <c r="G91" s="23"/>
    </row>
    <row r="92" spans="1:7" ht="13.5" thickBot="1" x14ac:dyDescent="0.25">
      <c r="A92" s="1" t="s">
        <v>30</v>
      </c>
      <c r="B92" s="1"/>
      <c r="C92" s="22"/>
      <c r="D92" s="23"/>
      <c r="E92" s="23"/>
      <c r="F92" s="23"/>
      <c r="G92" s="23"/>
    </row>
    <row r="93" spans="1:7" ht="13.5" thickTop="1" x14ac:dyDescent="0.2">
      <c r="A93" s="24" t="s">
        <v>1</v>
      </c>
      <c r="B93" s="25" t="s">
        <v>2</v>
      </c>
      <c r="C93" s="25" t="s">
        <v>2</v>
      </c>
      <c r="D93" s="26" t="s">
        <v>3</v>
      </c>
      <c r="E93" s="26" t="s">
        <v>3</v>
      </c>
      <c r="F93" s="26" t="s">
        <v>4</v>
      </c>
      <c r="G93" s="8" t="s">
        <v>5</v>
      </c>
    </row>
    <row r="94" spans="1:7" ht="13.5" thickBot="1" x14ac:dyDescent="0.25">
      <c r="A94" s="27" t="s">
        <v>6</v>
      </c>
      <c r="B94" s="28" t="s">
        <v>7</v>
      </c>
      <c r="C94" s="28" t="s">
        <v>8</v>
      </c>
      <c r="D94" s="29" t="s">
        <v>9</v>
      </c>
      <c r="E94" s="29" t="s">
        <v>10</v>
      </c>
      <c r="F94" s="29" t="s">
        <v>11</v>
      </c>
      <c r="G94" s="30" t="s">
        <v>12</v>
      </c>
    </row>
    <row r="95" spans="1:7" ht="13.5" thickTop="1" x14ac:dyDescent="0.2">
      <c r="A95" s="14" t="s">
        <v>13</v>
      </c>
      <c r="B95" s="14">
        <v>20</v>
      </c>
      <c r="C95" s="14">
        <v>7</v>
      </c>
      <c r="D95" s="18">
        <v>533111</v>
      </c>
      <c r="E95" s="18">
        <v>377516.85</v>
      </c>
      <c r="F95" s="18">
        <f>SUM(D95-E95)</f>
        <v>155594.15000000002</v>
      </c>
      <c r="G95" s="18">
        <v>40454.480000000003</v>
      </c>
    </row>
    <row r="96" spans="1:7" x14ac:dyDescent="0.2">
      <c r="A96" s="14" t="s">
        <v>14</v>
      </c>
      <c r="B96" s="14">
        <v>6</v>
      </c>
      <c r="C96" s="14">
        <v>2</v>
      </c>
      <c r="D96" s="18">
        <v>201208</v>
      </c>
      <c r="E96" s="18">
        <v>143705.45000000001</v>
      </c>
      <c r="F96" s="18">
        <f>SUM(D96-E96)</f>
        <v>57502.549999999988</v>
      </c>
      <c r="G96" s="18">
        <v>14950.66</v>
      </c>
    </row>
    <row r="97" spans="1:7" x14ac:dyDescent="0.2">
      <c r="A97" s="14" t="s">
        <v>15</v>
      </c>
      <c r="B97" s="14">
        <v>118</v>
      </c>
      <c r="C97" s="14">
        <v>3</v>
      </c>
      <c r="D97" s="18">
        <v>6809382</v>
      </c>
      <c r="E97" s="18">
        <v>4947868.0999999996</v>
      </c>
      <c r="F97" s="18">
        <f>SUM(D97-E97)</f>
        <v>1861513.9000000004</v>
      </c>
      <c r="G97" s="18">
        <v>604992.02</v>
      </c>
    </row>
    <row r="98" spans="1:7" x14ac:dyDescent="0.2">
      <c r="A98" s="19" t="s">
        <v>16</v>
      </c>
      <c r="B98" s="19">
        <f t="shared" ref="B98:G98" si="12">SUM(B95:B97)</f>
        <v>144</v>
      </c>
      <c r="C98" s="19">
        <f t="shared" si="12"/>
        <v>12</v>
      </c>
      <c r="D98" s="20">
        <f t="shared" si="12"/>
        <v>7543701</v>
      </c>
      <c r="E98" s="20">
        <f t="shared" si="12"/>
        <v>5469090.3999999994</v>
      </c>
      <c r="F98" s="20">
        <f t="shared" si="12"/>
        <v>2074610.6000000003</v>
      </c>
      <c r="G98" s="20">
        <f t="shared" si="12"/>
        <v>660397.16</v>
      </c>
    </row>
    <row r="99" spans="1:7" x14ac:dyDescent="0.2">
      <c r="A99" s="22"/>
      <c r="B99" s="22"/>
      <c r="C99" s="22"/>
      <c r="D99" s="23"/>
      <c r="E99" s="23"/>
      <c r="F99" s="23"/>
      <c r="G99" s="23"/>
    </row>
    <row r="100" spans="1:7" ht="13.5" thickBot="1" x14ac:dyDescent="0.25">
      <c r="A100" s="1" t="s">
        <v>31</v>
      </c>
      <c r="B100" s="1"/>
      <c r="C100" s="22"/>
      <c r="D100" s="23"/>
      <c r="E100" s="23"/>
      <c r="F100" s="23"/>
      <c r="G100" s="23"/>
    </row>
    <row r="101" spans="1:7" ht="13.5" thickTop="1" x14ac:dyDescent="0.2">
      <c r="A101" s="24" t="s">
        <v>1</v>
      </c>
      <c r="B101" s="25" t="s">
        <v>2</v>
      </c>
      <c r="C101" s="25" t="s">
        <v>2</v>
      </c>
      <c r="D101" s="26" t="s">
        <v>3</v>
      </c>
      <c r="E101" s="26" t="s">
        <v>3</v>
      </c>
      <c r="F101" s="26" t="s">
        <v>4</v>
      </c>
      <c r="G101" s="8" t="s">
        <v>5</v>
      </c>
    </row>
    <row r="102" spans="1:7" ht="13.5" thickBot="1" x14ac:dyDescent="0.25">
      <c r="A102" s="27" t="s">
        <v>6</v>
      </c>
      <c r="B102" s="28" t="s">
        <v>7</v>
      </c>
      <c r="C102" s="28" t="s">
        <v>8</v>
      </c>
      <c r="D102" s="29" t="s">
        <v>9</v>
      </c>
      <c r="E102" s="29" t="s">
        <v>10</v>
      </c>
      <c r="F102" s="29" t="s">
        <v>11</v>
      </c>
      <c r="G102" s="30" t="s">
        <v>12</v>
      </c>
    </row>
    <row r="103" spans="1:7" ht="13.5" thickTop="1" x14ac:dyDescent="0.2">
      <c r="A103" s="14" t="s">
        <v>13</v>
      </c>
      <c r="B103" s="14">
        <v>108</v>
      </c>
      <c r="C103" s="14">
        <v>37</v>
      </c>
      <c r="D103" s="18">
        <v>3226795</v>
      </c>
      <c r="E103" s="18">
        <v>2341768.7000000002</v>
      </c>
      <c r="F103" s="18">
        <f>SUM(D103-E103)</f>
        <v>885026.29999999981</v>
      </c>
      <c r="G103" s="18">
        <v>230106.84</v>
      </c>
    </row>
    <row r="104" spans="1:7" x14ac:dyDescent="0.2">
      <c r="A104" s="14" t="s">
        <v>14</v>
      </c>
      <c r="B104" s="14">
        <v>26</v>
      </c>
      <c r="C104" s="14">
        <v>9</v>
      </c>
      <c r="D104" s="18">
        <v>536963</v>
      </c>
      <c r="E104" s="18">
        <v>391638.05</v>
      </c>
      <c r="F104" s="18">
        <f>SUM(D104-E104)</f>
        <v>145324.95000000001</v>
      </c>
      <c r="G104" s="18">
        <v>37784.49</v>
      </c>
    </row>
    <row r="105" spans="1:7" x14ac:dyDescent="0.2">
      <c r="A105" s="14" t="s">
        <v>20</v>
      </c>
      <c r="B105" s="14">
        <v>6</v>
      </c>
      <c r="C105" s="14">
        <v>1</v>
      </c>
      <c r="D105" s="18">
        <v>253690.45</v>
      </c>
      <c r="E105" s="18">
        <v>190125.25</v>
      </c>
      <c r="F105" s="18">
        <f>SUM(D105-E105)</f>
        <v>63565.200000000012</v>
      </c>
      <c r="G105" s="18">
        <v>16526.95</v>
      </c>
    </row>
    <row r="106" spans="1:7" x14ac:dyDescent="0.2">
      <c r="A106" s="14" t="s">
        <v>29</v>
      </c>
      <c r="B106" s="14">
        <v>41</v>
      </c>
      <c r="C106" s="14">
        <v>1</v>
      </c>
      <c r="D106" s="18">
        <v>1559399.3</v>
      </c>
      <c r="E106" s="18">
        <v>1189642.6499999999</v>
      </c>
      <c r="F106" s="18">
        <f>SUM(D106-E106)</f>
        <v>369756.65000000014</v>
      </c>
      <c r="G106" s="18">
        <v>66556.2</v>
      </c>
    </row>
    <row r="107" spans="1:7" x14ac:dyDescent="0.2">
      <c r="A107" s="14" t="s">
        <v>15</v>
      </c>
      <c r="B107" s="14">
        <v>501</v>
      </c>
      <c r="C107" s="14">
        <v>12</v>
      </c>
      <c r="D107" s="18">
        <v>35876319.850000001</v>
      </c>
      <c r="E107" s="18">
        <v>26458811.850000001</v>
      </c>
      <c r="F107" s="18">
        <f>SUM(D107-E107)</f>
        <v>9417508</v>
      </c>
      <c r="G107" s="18">
        <v>3060690.1</v>
      </c>
    </row>
    <row r="108" spans="1:7" x14ac:dyDescent="0.2">
      <c r="A108" s="19" t="s">
        <v>16</v>
      </c>
      <c r="B108" s="19">
        <f t="shared" ref="B108:G108" si="13">SUM(B103:B107)</f>
        <v>682</v>
      </c>
      <c r="C108" s="19">
        <f t="shared" si="13"/>
        <v>60</v>
      </c>
      <c r="D108" s="20">
        <f t="shared" si="13"/>
        <v>41453167.600000001</v>
      </c>
      <c r="E108" s="20">
        <f t="shared" si="13"/>
        <v>30571986.5</v>
      </c>
      <c r="F108" s="20">
        <f t="shared" si="13"/>
        <v>10881181.1</v>
      </c>
      <c r="G108" s="20">
        <f t="shared" si="13"/>
        <v>3411664.58</v>
      </c>
    </row>
    <row r="109" spans="1:7" x14ac:dyDescent="0.2">
      <c r="A109" s="22"/>
      <c r="B109" s="22"/>
      <c r="C109" s="22"/>
      <c r="D109" s="23"/>
      <c r="E109" s="23"/>
      <c r="F109" s="23"/>
      <c r="G109" s="23"/>
    </row>
    <row r="110" spans="1:7" ht="13.5" thickBot="1" x14ac:dyDescent="0.25">
      <c r="A110" s="1" t="s">
        <v>32</v>
      </c>
      <c r="B110" s="1"/>
      <c r="C110" s="22"/>
      <c r="D110" s="23"/>
      <c r="E110" s="23"/>
      <c r="F110" s="23"/>
      <c r="G110" s="23"/>
    </row>
    <row r="111" spans="1:7" ht="13.5" thickTop="1" x14ac:dyDescent="0.2">
      <c r="A111" s="24" t="s">
        <v>1</v>
      </c>
      <c r="B111" s="25" t="s">
        <v>2</v>
      </c>
      <c r="C111" s="25" t="s">
        <v>2</v>
      </c>
      <c r="D111" s="26" t="s">
        <v>3</v>
      </c>
      <c r="E111" s="26" t="s">
        <v>3</v>
      </c>
      <c r="F111" s="26" t="s">
        <v>4</v>
      </c>
      <c r="G111" s="8" t="s">
        <v>5</v>
      </c>
    </row>
    <row r="112" spans="1:7" ht="13.5" thickBot="1" x14ac:dyDescent="0.25">
      <c r="A112" s="27" t="s">
        <v>6</v>
      </c>
      <c r="B112" s="28" t="s">
        <v>7</v>
      </c>
      <c r="C112" s="28" t="s">
        <v>8</v>
      </c>
      <c r="D112" s="29" t="s">
        <v>9</v>
      </c>
      <c r="E112" s="29" t="s">
        <v>10</v>
      </c>
      <c r="F112" s="29" t="s">
        <v>11</v>
      </c>
      <c r="G112" s="30" t="s">
        <v>12</v>
      </c>
    </row>
    <row r="113" spans="1:7" ht="13.5" thickTop="1" x14ac:dyDescent="0.2">
      <c r="A113" s="14" t="s">
        <v>13</v>
      </c>
      <c r="B113" s="14">
        <v>3</v>
      </c>
      <c r="C113" s="14">
        <v>1</v>
      </c>
      <c r="D113" s="18">
        <v>65070</v>
      </c>
      <c r="E113" s="18">
        <v>48620.800000000003</v>
      </c>
      <c r="F113" s="18">
        <f>SUM(D113-E113)</f>
        <v>16449.199999999997</v>
      </c>
      <c r="G113" s="18">
        <v>4276.79</v>
      </c>
    </row>
    <row r="114" spans="1:7" x14ac:dyDescent="0.2">
      <c r="A114" s="14" t="s">
        <v>15</v>
      </c>
      <c r="B114" s="14">
        <v>168</v>
      </c>
      <c r="C114" s="14">
        <v>6</v>
      </c>
      <c r="D114" s="18">
        <v>11581989.25</v>
      </c>
      <c r="E114" s="18">
        <v>8596814.0999999996</v>
      </c>
      <c r="F114" s="18">
        <f>SUM(D114-E114)</f>
        <v>2985175.1500000004</v>
      </c>
      <c r="G114" s="18">
        <v>970181.92</v>
      </c>
    </row>
    <row r="115" spans="1:7" x14ac:dyDescent="0.2">
      <c r="A115" s="19" t="s">
        <v>16</v>
      </c>
      <c r="B115" s="19">
        <f t="shared" ref="B115:G115" si="14">SUM(B113:B114)</f>
        <v>171</v>
      </c>
      <c r="C115" s="19">
        <f t="shared" si="14"/>
        <v>7</v>
      </c>
      <c r="D115" s="20">
        <f t="shared" si="14"/>
        <v>11647059.25</v>
      </c>
      <c r="E115" s="20">
        <f t="shared" si="14"/>
        <v>8645434.9000000004</v>
      </c>
      <c r="F115" s="20">
        <f t="shared" si="14"/>
        <v>3001624.3500000006</v>
      </c>
      <c r="G115" s="20">
        <f t="shared" si="14"/>
        <v>974458.71000000008</v>
      </c>
    </row>
    <row r="116" spans="1:7" x14ac:dyDescent="0.2">
      <c r="A116" s="14"/>
      <c r="B116" s="14"/>
      <c r="C116" s="14"/>
      <c r="D116" s="23"/>
      <c r="E116" s="23"/>
      <c r="F116" s="23"/>
      <c r="G116" s="23"/>
    </row>
    <row r="117" spans="1:7" x14ac:dyDescent="0.2">
      <c r="A117" s="14"/>
      <c r="B117" s="14"/>
      <c r="C117" s="14"/>
      <c r="D117" s="23"/>
      <c r="E117" s="23"/>
      <c r="F117" s="23"/>
      <c r="G117" s="23"/>
    </row>
    <row r="118" spans="1:7" ht="13.5" thickBot="1" x14ac:dyDescent="0.25">
      <c r="A118" s="1" t="s">
        <v>33</v>
      </c>
      <c r="B118" s="1"/>
      <c r="C118" s="22"/>
      <c r="D118" s="23"/>
      <c r="E118" s="23"/>
      <c r="F118" s="23"/>
      <c r="G118" s="23"/>
    </row>
    <row r="119" spans="1:7" ht="13.5" thickTop="1" x14ac:dyDescent="0.2">
      <c r="A119" s="24" t="s">
        <v>1</v>
      </c>
      <c r="B119" s="25" t="s">
        <v>2</v>
      </c>
      <c r="C119" s="25" t="s">
        <v>2</v>
      </c>
      <c r="D119" s="26" t="s">
        <v>3</v>
      </c>
      <c r="E119" s="26" t="s">
        <v>3</v>
      </c>
      <c r="F119" s="26" t="s">
        <v>4</v>
      </c>
      <c r="G119" s="8" t="s">
        <v>5</v>
      </c>
    </row>
    <row r="120" spans="1:7" ht="13.5" thickBot="1" x14ac:dyDescent="0.25">
      <c r="A120" s="27" t="s">
        <v>6</v>
      </c>
      <c r="B120" s="28" t="s">
        <v>7</v>
      </c>
      <c r="C120" s="28" t="s">
        <v>8</v>
      </c>
      <c r="D120" s="29" t="s">
        <v>9</v>
      </c>
      <c r="E120" s="29" t="s">
        <v>10</v>
      </c>
      <c r="F120" s="29" t="s">
        <v>11</v>
      </c>
      <c r="G120" s="30" t="s">
        <v>12</v>
      </c>
    </row>
    <row r="121" spans="1:7" ht="13.5" thickTop="1" x14ac:dyDescent="0.2">
      <c r="A121" s="14" t="s">
        <v>13</v>
      </c>
      <c r="B121" s="14">
        <v>442</v>
      </c>
      <c r="C121" s="14">
        <v>155</v>
      </c>
      <c r="D121" s="18">
        <v>14239060.449999999</v>
      </c>
      <c r="E121" s="18">
        <v>10109574.1</v>
      </c>
      <c r="F121" s="18">
        <f>SUM(D121-E121)</f>
        <v>4129486.3499999996</v>
      </c>
      <c r="G121" s="18">
        <v>1073666.45</v>
      </c>
    </row>
    <row r="122" spans="1:7" x14ac:dyDescent="0.2">
      <c r="A122" s="14" t="s">
        <v>14</v>
      </c>
      <c r="B122" s="14">
        <v>142</v>
      </c>
      <c r="C122" s="14">
        <v>51</v>
      </c>
      <c r="D122" s="18">
        <v>3867716</v>
      </c>
      <c r="E122" s="18">
        <v>2773920.4</v>
      </c>
      <c r="F122" s="18">
        <f>SUM(D122-E122)</f>
        <v>1093795.6000000001</v>
      </c>
      <c r="G122" s="18">
        <v>284386.86</v>
      </c>
    </row>
    <row r="123" spans="1:7" x14ac:dyDescent="0.2">
      <c r="A123" s="14" t="s">
        <v>15</v>
      </c>
      <c r="B123" s="14">
        <v>190</v>
      </c>
      <c r="C123" s="14">
        <v>5</v>
      </c>
      <c r="D123" s="18">
        <v>12089200.949999999</v>
      </c>
      <c r="E123" s="18">
        <v>8977072.3499999996</v>
      </c>
      <c r="F123" s="18">
        <f>SUM(D123-E123)</f>
        <v>3112128.5999999996</v>
      </c>
      <c r="G123" s="18">
        <v>1011441.8</v>
      </c>
    </row>
    <row r="124" spans="1:7" x14ac:dyDescent="0.2">
      <c r="A124" s="19" t="s">
        <v>16</v>
      </c>
      <c r="B124" s="19">
        <f t="shared" ref="B124:G124" si="15">SUM(B121:B123)</f>
        <v>774</v>
      </c>
      <c r="C124" s="19">
        <f t="shared" si="15"/>
        <v>211</v>
      </c>
      <c r="D124" s="20">
        <f t="shared" si="15"/>
        <v>30195977.399999999</v>
      </c>
      <c r="E124" s="20">
        <f t="shared" si="15"/>
        <v>21860566.850000001</v>
      </c>
      <c r="F124" s="20">
        <f t="shared" si="15"/>
        <v>8335410.5499999989</v>
      </c>
      <c r="G124" s="20">
        <f t="shared" si="15"/>
        <v>2369495.1100000003</v>
      </c>
    </row>
    <row r="125" spans="1:7" x14ac:dyDescent="0.2">
      <c r="A125" s="22"/>
      <c r="B125" s="22"/>
      <c r="C125" s="22"/>
      <c r="D125" s="23"/>
      <c r="E125" s="23"/>
      <c r="F125" s="23"/>
      <c r="G125" s="23"/>
    </row>
    <row r="126" spans="1:7" ht="13.5" thickBot="1" x14ac:dyDescent="0.25">
      <c r="A126" s="1" t="s">
        <v>34</v>
      </c>
      <c r="B126" s="1"/>
      <c r="C126" s="22"/>
      <c r="D126" s="23"/>
      <c r="E126" s="23"/>
      <c r="F126" s="23"/>
      <c r="G126" s="23"/>
    </row>
    <row r="127" spans="1:7" ht="13.5" thickTop="1" x14ac:dyDescent="0.2">
      <c r="A127" s="24" t="s">
        <v>1</v>
      </c>
      <c r="B127" s="25" t="s">
        <v>2</v>
      </c>
      <c r="C127" s="25" t="s">
        <v>2</v>
      </c>
      <c r="D127" s="26" t="s">
        <v>3</v>
      </c>
      <c r="E127" s="26" t="s">
        <v>3</v>
      </c>
      <c r="F127" s="26" t="s">
        <v>4</v>
      </c>
      <c r="G127" s="8" t="s">
        <v>5</v>
      </c>
    </row>
    <row r="128" spans="1:7" ht="13.5" thickBot="1" x14ac:dyDescent="0.25">
      <c r="A128" s="27" t="s">
        <v>6</v>
      </c>
      <c r="B128" s="28" t="s">
        <v>7</v>
      </c>
      <c r="C128" s="28" t="s">
        <v>8</v>
      </c>
      <c r="D128" s="29" t="s">
        <v>9</v>
      </c>
      <c r="E128" s="29" t="s">
        <v>10</v>
      </c>
      <c r="F128" s="29" t="s">
        <v>11</v>
      </c>
      <c r="G128" s="30" t="s">
        <v>12</v>
      </c>
    </row>
    <row r="129" spans="1:7" ht="13.5" thickTop="1" x14ac:dyDescent="0.2">
      <c r="A129" s="14" t="s">
        <v>13</v>
      </c>
      <c r="B129" s="14">
        <v>42</v>
      </c>
      <c r="C129" s="14">
        <v>14</v>
      </c>
      <c r="D129" s="18">
        <v>2224553</v>
      </c>
      <c r="E129" s="18">
        <v>1574412.35</v>
      </c>
      <c r="F129" s="18">
        <f>SUM(D129-E129)</f>
        <v>650140.64999999991</v>
      </c>
      <c r="G129" s="18">
        <v>169036.57</v>
      </c>
    </row>
    <row r="130" spans="1:7" x14ac:dyDescent="0.2">
      <c r="A130" s="14" t="s">
        <v>14</v>
      </c>
      <c r="B130" s="14">
        <v>28</v>
      </c>
      <c r="C130" s="14">
        <v>10</v>
      </c>
      <c r="D130" s="18">
        <v>1317512</v>
      </c>
      <c r="E130" s="18">
        <v>952964.65</v>
      </c>
      <c r="F130" s="18">
        <f>SUM(D130-E130)</f>
        <v>364547.35</v>
      </c>
      <c r="G130" s="18">
        <v>94782.31</v>
      </c>
    </row>
    <row r="131" spans="1:7" x14ac:dyDescent="0.2">
      <c r="A131" s="14" t="s">
        <v>15</v>
      </c>
      <c r="B131" s="14">
        <v>48</v>
      </c>
      <c r="C131" s="14">
        <v>1</v>
      </c>
      <c r="D131" s="18">
        <v>5626925.5</v>
      </c>
      <c r="E131" s="18">
        <v>4176816.3</v>
      </c>
      <c r="F131" s="18">
        <f>SUM(D131-E131)</f>
        <v>1450109.2000000002</v>
      </c>
      <c r="G131" s="18">
        <v>471285.49</v>
      </c>
    </row>
    <row r="132" spans="1:7" x14ac:dyDescent="0.2">
      <c r="A132" s="19" t="s">
        <v>16</v>
      </c>
      <c r="B132" s="19">
        <f t="shared" ref="B132:G132" si="16">SUM(B129:B131)</f>
        <v>118</v>
      </c>
      <c r="C132" s="19">
        <f t="shared" si="16"/>
        <v>25</v>
      </c>
      <c r="D132" s="20">
        <f t="shared" si="16"/>
        <v>9168990.5</v>
      </c>
      <c r="E132" s="20">
        <f t="shared" si="16"/>
        <v>6704193.2999999998</v>
      </c>
      <c r="F132" s="20">
        <f t="shared" si="16"/>
        <v>2464797.2000000002</v>
      </c>
      <c r="G132" s="20">
        <f t="shared" si="16"/>
        <v>735104.37</v>
      </c>
    </row>
    <row r="133" spans="1:7" x14ac:dyDescent="0.2">
      <c r="A133" s="22"/>
      <c r="B133" s="22"/>
      <c r="C133" s="22"/>
      <c r="D133" s="23"/>
      <c r="E133" s="23"/>
      <c r="F133" s="23"/>
      <c r="G133" s="23"/>
    </row>
    <row r="134" spans="1:7" ht="13.5" thickBot="1" x14ac:dyDescent="0.25">
      <c r="A134" s="1" t="s">
        <v>35</v>
      </c>
      <c r="B134" s="1"/>
      <c r="C134" s="22"/>
      <c r="D134" s="23"/>
      <c r="E134" s="23"/>
      <c r="F134" s="23"/>
      <c r="G134" s="23"/>
    </row>
    <row r="135" spans="1:7" ht="13.5" thickTop="1" x14ac:dyDescent="0.2">
      <c r="A135" s="24" t="s">
        <v>1</v>
      </c>
      <c r="B135" s="25" t="s">
        <v>2</v>
      </c>
      <c r="C135" s="25" t="s">
        <v>2</v>
      </c>
      <c r="D135" s="26" t="s">
        <v>3</v>
      </c>
      <c r="E135" s="26" t="s">
        <v>3</v>
      </c>
      <c r="F135" s="26" t="s">
        <v>4</v>
      </c>
      <c r="G135" s="8" t="s">
        <v>5</v>
      </c>
    </row>
    <row r="136" spans="1:7" ht="13.5" thickBot="1" x14ac:dyDescent="0.25">
      <c r="A136" s="27" t="s">
        <v>6</v>
      </c>
      <c r="B136" s="28" t="s">
        <v>7</v>
      </c>
      <c r="C136" s="28" t="s">
        <v>8</v>
      </c>
      <c r="D136" s="29" t="s">
        <v>9</v>
      </c>
      <c r="E136" s="29" t="s">
        <v>10</v>
      </c>
      <c r="F136" s="29" t="s">
        <v>11</v>
      </c>
      <c r="G136" s="30" t="s">
        <v>12</v>
      </c>
    </row>
    <row r="137" spans="1:7" ht="13.5" thickTop="1" x14ac:dyDescent="0.2">
      <c r="A137" s="14" t="s">
        <v>13</v>
      </c>
      <c r="B137" s="14">
        <v>36</v>
      </c>
      <c r="C137" s="14">
        <v>12</v>
      </c>
      <c r="D137" s="18">
        <v>1879905.1</v>
      </c>
      <c r="E137" s="18">
        <v>1336213.8</v>
      </c>
      <c r="F137" s="18">
        <f>SUM(D137-E137)</f>
        <v>543691.30000000005</v>
      </c>
      <c r="G137" s="18">
        <v>141359.74</v>
      </c>
    </row>
    <row r="138" spans="1:7" x14ac:dyDescent="0.2">
      <c r="A138" s="14" t="s">
        <v>14</v>
      </c>
      <c r="B138" s="14">
        <v>12</v>
      </c>
      <c r="C138" s="14">
        <v>4</v>
      </c>
      <c r="D138" s="18">
        <v>265576.05</v>
      </c>
      <c r="E138" s="18">
        <v>190092.9</v>
      </c>
      <c r="F138" s="18">
        <f>SUM(D138-E138)</f>
        <v>75483.149999999994</v>
      </c>
      <c r="G138" s="18">
        <v>19625.62</v>
      </c>
    </row>
    <row r="139" spans="1:7" x14ac:dyDescent="0.2">
      <c r="A139" s="14" t="s">
        <v>15</v>
      </c>
      <c r="B139" s="14">
        <v>110</v>
      </c>
      <c r="C139" s="14">
        <v>4</v>
      </c>
      <c r="D139" s="18">
        <v>5914494.2999999998</v>
      </c>
      <c r="E139" s="18">
        <v>4326147.0999999996</v>
      </c>
      <c r="F139" s="18">
        <f>SUM(D139-E139)</f>
        <v>1588347.2000000002</v>
      </c>
      <c r="G139" s="18">
        <v>516212.84</v>
      </c>
    </row>
    <row r="140" spans="1:7" x14ac:dyDescent="0.2">
      <c r="A140" s="19" t="s">
        <v>16</v>
      </c>
      <c r="B140" s="19">
        <f t="shared" ref="B140:G140" si="17">SUM(B137:B139)</f>
        <v>158</v>
      </c>
      <c r="C140" s="19">
        <f t="shared" si="17"/>
        <v>20</v>
      </c>
      <c r="D140" s="20">
        <f t="shared" si="17"/>
        <v>8059975.4499999993</v>
      </c>
      <c r="E140" s="20">
        <f t="shared" si="17"/>
        <v>5852453.7999999998</v>
      </c>
      <c r="F140" s="20">
        <f t="shared" si="17"/>
        <v>2207521.6500000004</v>
      </c>
      <c r="G140" s="20">
        <f t="shared" si="17"/>
        <v>677198.2</v>
      </c>
    </row>
    <row r="141" spans="1:7" x14ac:dyDescent="0.2">
      <c r="A141" s="22"/>
      <c r="B141" s="22"/>
      <c r="C141" s="22"/>
      <c r="D141" s="23"/>
      <c r="E141" s="23"/>
      <c r="F141" s="23"/>
      <c r="G141" s="23"/>
    </row>
    <row r="142" spans="1:7" ht="13.5" thickBot="1" x14ac:dyDescent="0.25">
      <c r="A142" s="1" t="s">
        <v>36</v>
      </c>
      <c r="B142" s="1"/>
      <c r="C142" s="22"/>
      <c r="D142" s="23"/>
      <c r="E142" s="23"/>
      <c r="F142" s="23"/>
      <c r="G142" s="23"/>
    </row>
    <row r="143" spans="1:7" ht="13.5" thickTop="1" x14ac:dyDescent="0.2">
      <c r="A143" s="24" t="s">
        <v>1</v>
      </c>
      <c r="B143" s="25" t="s">
        <v>2</v>
      </c>
      <c r="C143" s="25" t="s">
        <v>2</v>
      </c>
      <c r="D143" s="26" t="s">
        <v>3</v>
      </c>
      <c r="E143" s="26" t="s">
        <v>3</v>
      </c>
      <c r="F143" s="26" t="s">
        <v>4</v>
      </c>
      <c r="G143" s="8" t="s">
        <v>5</v>
      </c>
    </row>
    <row r="144" spans="1:7" ht="13.5" thickBot="1" x14ac:dyDescent="0.25">
      <c r="A144" s="27" t="s">
        <v>6</v>
      </c>
      <c r="B144" s="28" t="s">
        <v>7</v>
      </c>
      <c r="C144" s="28" t="s">
        <v>8</v>
      </c>
      <c r="D144" s="29" t="s">
        <v>9</v>
      </c>
      <c r="E144" s="29" t="s">
        <v>10</v>
      </c>
      <c r="F144" s="29" t="s">
        <v>11</v>
      </c>
      <c r="G144" s="30" t="s">
        <v>12</v>
      </c>
    </row>
    <row r="145" spans="1:7" ht="13.5" thickTop="1" x14ac:dyDescent="0.2">
      <c r="A145" s="14" t="s">
        <v>14</v>
      </c>
      <c r="B145" s="14">
        <v>3</v>
      </c>
      <c r="C145" s="14">
        <v>1</v>
      </c>
      <c r="D145" s="18">
        <v>195283</v>
      </c>
      <c r="E145" s="18">
        <v>150722.6</v>
      </c>
      <c r="F145" s="18">
        <f>SUM(D145-E145)</f>
        <v>44560.399999999994</v>
      </c>
      <c r="G145" s="18">
        <v>11585.7</v>
      </c>
    </row>
    <row r="146" spans="1:7" x14ac:dyDescent="0.2">
      <c r="A146" s="14" t="s">
        <v>15</v>
      </c>
      <c r="B146" s="14">
        <v>75</v>
      </c>
      <c r="C146" s="14">
        <v>2</v>
      </c>
      <c r="D146" s="18">
        <v>3504613.75</v>
      </c>
      <c r="E146" s="18">
        <v>2564515.4500000002</v>
      </c>
      <c r="F146" s="18">
        <f>SUM(D146-E146)</f>
        <v>940098.29999999981</v>
      </c>
      <c r="G146" s="18">
        <v>305531.95</v>
      </c>
    </row>
    <row r="147" spans="1:7" x14ac:dyDescent="0.2">
      <c r="A147" s="19" t="s">
        <v>16</v>
      </c>
      <c r="B147" s="19">
        <f t="shared" ref="B147:G147" si="18">SUM(B145:B146)</f>
        <v>78</v>
      </c>
      <c r="C147" s="19">
        <f t="shared" si="18"/>
        <v>3</v>
      </c>
      <c r="D147" s="20">
        <f t="shared" si="18"/>
        <v>3699896.75</v>
      </c>
      <c r="E147" s="20">
        <f t="shared" si="18"/>
        <v>2715238.0500000003</v>
      </c>
      <c r="F147" s="20">
        <f t="shared" si="18"/>
        <v>984658.69999999984</v>
      </c>
      <c r="G147" s="20">
        <f t="shared" si="18"/>
        <v>317117.65000000002</v>
      </c>
    </row>
    <row r="148" spans="1:7" x14ac:dyDescent="0.2">
      <c r="A148" s="22"/>
      <c r="B148" s="22"/>
      <c r="C148" s="22"/>
      <c r="D148" s="23"/>
      <c r="E148" s="23"/>
      <c r="F148" s="23"/>
      <c r="G148" s="23"/>
    </row>
    <row r="149" spans="1:7" ht="13.5" thickBot="1" x14ac:dyDescent="0.25">
      <c r="A149" s="1" t="s">
        <v>37</v>
      </c>
      <c r="B149" s="1"/>
      <c r="C149" s="22"/>
      <c r="D149" s="23"/>
      <c r="E149" s="23"/>
      <c r="F149" s="23"/>
      <c r="G149" s="23"/>
    </row>
    <row r="150" spans="1:7" ht="13.5" thickTop="1" x14ac:dyDescent="0.2">
      <c r="A150" s="24" t="s">
        <v>1</v>
      </c>
      <c r="B150" s="25" t="s">
        <v>2</v>
      </c>
      <c r="C150" s="25" t="s">
        <v>2</v>
      </c>
      <c r="D150" s="26" t="s">
        <v>3</v>
      </c>
      <c r="E150" s="26" t="s">
        <v>3</v>
      </c>
      <c r="F150" s="26" t="s">
        <v>4</v>
      </c>
      <c r="G150" s="8" t="s">
        <v>5</v>
      </c>
    </row>
    <row r="151" spans="1:7" ht="13.5" thickBot="1" x14ac:dyDescent="0.25">
      <c r="A151" s="27" t="s">
        <v>6</v>
      </c>
      <c r="B151" s="28" t="s">
        <v>7</v>
      </c>
      <c r="C151" s="28" t="s">
        <v>8</v>
      </c>
      <c r="D151" s="29" t="s">
        <v>9</v>
      </c>
      <c r="E151" s="29" t="s">
        <v>10</v>
      </c>
      <c r="F151" s="29" t="s">
        <v>11</v>
      </c>
      <c r="G151" s="30" t="s">
        <v>12</v>
      </c>
    </row>
    <row r="152" spans="1:7" ht="13.5" thickTop="1" x14ac:dyDescent="0.2">
      <c r="A152" s="14" t="s">
        <v>13</v>
      </c>
      <c r="B152" s="14">
        <v>75</v>
      </c>
      <c r="C152" s="14">
        <v>25</v>
      </c>
      <c r="D152" s="18">
        <v>2302020</v>
      </c>
      <c r="E152" s="18">
        <v>1601496.15</v>
      </c>
      <c r="F152" s="18">
        <f>SUM(D152-E152)</f>
        <v>700523.85000000009</v>
      </c>
      <c r="G152" s="18">
        <v>182136.2</v>
      </c>
    </row>
    <row r="153" spans="1:7" x14ac:dyDescent="0.2">
      <c r="A153" s="14" t="s">
        <v>14</v>
      </c>
      <c r="B153" s="14">
        <v>91</v>
      </c>
      <c r="C153" s="14">
        <v>32</v>
      </c>
      <c r="D153" s="18">
        <v>2562761.85</v>
      </c>
      <c r="E153" s="18">
        <v>1737699.1</v>
      </c>
      <c r="F153" s="18">
        <f>SUM(D153-E153)</f>
        <v>825062.75</v>
      </c>
      <c r="G153" s="18">
        <v>214516.32</v>
      </c>
    </row>
    <row r="154" spans="1:7" x14ac:dyDescent="0.2">
      <c r="A154" s="14" t="s">
        <v>29</v>
      </c>
      <c r="B154" s="14">
        <v>150</v>
      </c>
      <c r="C154" s="14">
        <v>2</v>
      </c>
      <c r="D154" s="18">
        <v>6137522.4000000004</v>
      </c>
      <c r="E154" s="18">
        <v>4532114.0999999996</v>
      </c>
      <c r="F154" s="18">
        <f>SUM(D154-E154)</f>
        <v>1605408.3000000007</v>
      </c>
      <c r="G154" s="18">
        <v>288973.49</v>
      </c>
    </row>
    <row r="155" spans="1:7" x14ac:dyDescent="0.2">
      <c r="A155" s="14" t="s">
        <v>15</v>
      </c>
      <c r="B155" s="14">
        <v>90</v>
      </c>
      <c r="C155" s="14">
        <v>2</v>
      </c>
      <c r="D155" s="18">
        <v>5837222.5999999996</v>
      </c>
      <c r="E155" s="18">
        <v>4196992.95</v>
      </c>
      <c r="F155" s="18">
        <f>SUM(D155-E155)</f>
        <v>1640229.6499999994</v>
      </c>
      <c r="G155" s="18">
        <v>533074.64</v>
      </c>
    </row>
    <row r="156" spans="1:7" x14ac:dyDescent="0.2">
      <c r="A156" s="19" t="s">
        <v>16</v>
      </c>
      <c r="B156" s="19">
        <f t="shared" ref="B156:G156" si="19">SUM(B152:B155)</f>
        <v>406</v>
      </c>
      <c r="C156" s="19">
        <f t="shared" si="19"/>
        <v>61</v>
      </c>
      <c r="D156" s="20">
        <f t="shared" si="19"/>
        <v>16839526.850000001</v>
      </c>
      <c r="E156" s="20">
        <f t="shared" si="19"/>
        <v>12068302.300000001</v>
      </c>
      <c r="F156" s="20">
        <f t="shared" si="19"/>
        <v>4771224.5500000007</v>
      </c>
      <c r="G156" s="20">
        <f t="shared" si="19"/>
        <v>1218700.6499999999</v>
      </c>
    </row>
    <row r="157" spans="1:7" x14ac:dyDescent="0.2">
      <c r="A157" s="14"/>
      <c r="B157" s="14"/>
      <c r="C157" s="14"/>
      <c r="D157" s="23"/>
      <c r="E157" s="23"/>
      <c r="F157" s="23"/>
      <c r="G157" s="23"/>
    </row>
    <row r="158" spans="1:7" ht="13.5" thickBot="1" x14ac:dyDescent="0.25">
      <c r="A158" s="1" t="s">
        <v>38</v>
      </c>
      <c r="B158" s="1"/>
      <c r="C158" s="22"/>
      <c r="D158" s="23"/>
      <c r="E158" s="23"/>
      <c r="F158" s="23"/>
      <c r="G158" s="23"/>
    </row>
    <row r="159" spans="1:7" ht="13.5" thickTop="1" x14ac:dyDescent="0.2">
      <c r="A159" s="24" t="s">
        <v>1</v>
      </c>
      <c r="B159" s="25" t="s">
        <v>2</v>
      </c>
      <c r="C159" s="25" t="s">
        <v>2</v>
      </c>
      <c r="D159" s="26" t="s">
        <v>3</v>
      </c>
      <c r="E159" s="26" t="s">
        <v>3</v>
      </c>
      <c r="F159" s="26" t="s">
        <v>4</v>
      </c>
      <c r="G159" s="8" t="s">
        <v>5</v>
      </c>
    </row>
    <row r="160" spans="1:7" ht="13.5" thickBot="1" x14ac:dyDescent="0.25">
      <c r="A160" s="27" t="s">
        <v>6</v>
      </c>
      <c r="B160" s="28" t="s">
        <v>7</v>
      </c>
      <c r="C160" s="28" t="s">
        <v>8</v>
      </c>
      <c r="D160" s="29" t="s">
        <v>9</v>
      </c>
      <c r="E160" s="29" t="s">
        <v>10</v>
      </c>
      <c r="F160" s="29" t="s">
        <v>11</v>
      </c>
      <c r="G160" s="30" t="s">
        <v>12</v>
      </c>
    </row>
    <row r="161" spans="1:7" ht="13.5" thickTop="1" x14ac:dyDescent="0.2">
      <c r="A161" s="14" t="s">
        <v>13</v>
      </c>
      <c r="B161" s="14">
        <v>27</v>
      </c>
      <c r="C161" s="14">
        <v>9</v>
      </c>
      <c r="D161" s="18">
        <v>1559704</v>
      </c>
      <c r="E161" s="18">
        <v>1159315.3</v>
      </c>
      <c r="F161" s="18">
        <f>SUM(D161-E161)</f>
        <v>400388.69999999995</v>
      </c>
      <c r="G161" s="18">
        <v>104101.06</v>
      </c>
    </row>
    <row r="162" spans="1:7" x14ac:dyDescent="0.2">
      <c r="A162" s="14" t="s">
        <v>14</v>
      </c>
      <c r="B162" s="14">
        <v>21</v>
      </c>
      <c r="C162" s="14">
        <v>7</v>
      </c>
      <c r="D162" s="18">
        <v>765662</v>
      </c>
      <c r="E162" s="18">
        <v>537890.85</v>
      </c>
      <c r="F162" s="18">
        <f>SUM(D162-E162)</f>
        <v>227771.15000000002</v>
      </c>
      <c r="G162" s="18">
        <v>59220.5</v>
      </c>
    </row>
    <row r="163" spans="1:7" x14ac:dyDescent="0.2">
      <c r="A163" s="14" t="s">
        <v>29</v>
      </c>
      <c r="B163" s="14">
        <v>126</v>
      </c>
      <c r="C163" s="14">
        <v>2</v>
      </c>
      <c r="D163" s="18">
        <v>4620299.0999999996</v>
      </c>
      <c r="E163" s="18">
        <v>3386638.45</v>
      </c>
      <c r="F163" s="18">
        <f>SUM(D163-E163)</f>
        <v>1233660.6499999994</v>
      </c>
      <c r="G163" s="18">
        <v>222058.92</v>
      </c>
    </row>
    <row r="164" spans="1:7" x14ac:dyDescent="0.2">
      <c r="A164" s="14" t="s">
        <v>15</v>
      </c>
      <c r="B164" s="14">
        <v>33</v>
      </c>
      <c r="C164" s="14">
        <v>1</v>
      </c>
      <c r="D164" s="18">
        <v>3515913</v>
      </c>
      <c r="E164" s="18">
        <v>2614679</v>
      </c>
      <c r="F164" s="18">
        <f>SUM(D164-E164)</f>
        <v>901234</v>
      </c>
      <c r="G164" s="18">
        <v>292901.05</v>
      </c>
    </row>
    <row r="165" spans="1:7" x14ac:dyDescent="0.2">
      <c r="A165" s="19" t="s">
        <v>16</v>
      </c>
      <c r="B165" s="19">
        <f t="shared" ref="B165:G165" si="20">SUM(B161:B164)</f>
        <v>207</v>
      </c>
      <c r="C165" s="19">
        <f t="shared" si="20"/>
        <v>19</v>
      </c>
      <c r="D165" s="20">
        <f t="shared" si="20"/>
        <v>10461578.1</v>
      </c>
      <c r="E165" s="20">
        <f t="shared" si="20"/>
        <v>7698523.5999999996</v>
      </c>
      <c r="F165" s="20">
        <f t="shared" si="20"/>
        <v>2763054.4999999995</v>
      </c>
      <c r="G165" s="20">
        <f t="shared" si="20"/>
        <v>678281.53</v>
      </c>
    </row>
    <row r="166" spans="1:7" x14ac:dyDescent="0.2">
      <c r="A166" s="22"/>
      <c r="B166" s="22"/>
      <c r="C166" s="22"/>
      <c r="D166" s="23"/>
      <c r="E166" s="23"/>
      <c r="F166" s="23"/>
      <c r="G166" s="23"/>
    </row>
    <row r="167" spans="1:7" ht="13.5" thickBot="1" x14ac:dyDescent="0.25">
      <c r="A167" s="1" t="s">
        <v>39</v>
      </c>
      <c r="B167" s="1"/>
      <c r="C167" s="22"/>
      <c r="D167" s="23"/>
      <c r="E167" s="23"/>
      <c r="F167" s="23"/>
      <c r="G167" s="23"/>
    </row>
    <row r="168" spans="1:7" ht="13.5" thickTop="1" x14ac:dyDescent="0.2">
      <c r="A168" s="24" t="s">
        <v>1</v>
      </c>
      <c r="B168" s="25" t="s">
        <v>2</v>
      </c>
      <c r="C168" s="25" t="s">
        <v>2</v>
      </c>
      <c r="D168" s="26" t="s">
        <v>3</v>
      </c>
      <c r="E168" s="26" t="s">
        <v>3</v>
      </c>
      <c r="F168" s="26" t="s">
        <v>4</v>
      </c>
      <c r="G168" s="8" t="s">
        <v>5</v>
      </c>
    </row>
    <row r="169" spans="1:7" ht="13.5" thickBot="1" x14ac:dyDescent="0.25">
      <c r="A169" s="27" t="s">
        <v>6</v>
      </c>
      <c r="B169" s="28" t="s">
        <v>7</v>
      </c>
      <c r="C169" s="28" t="s">
        <v>8</v>
      </c>
      <c r="D169" s="29" t="s">
        <v>9</v>
      </c>
      <c r="E169" s="29" t="s">
        <v>10</v>
      </c>
      <c r="F169" s="29" t="s">
        <v>11</v>
      </c>
      <c r="G169" s="30" t="s">
        <v>12</v>
      </c>
    </row>
    <row r="170" spans="1:7" ht="13.5" thickTop="1" x14ac:dyDescent="0.2">
      <c r="A170" s="14" t="s">
        <v>13</v>
      </c>
      <c r="B170" s="14">
        <v>15</v>
      </c>
      <c r="C170" s="14">
        <v>5</v>
      </c>
      <c r="D170" s="18">
        <v>597758.15</v>
      </c>
      <c r="E170" s="18">
        <v>423979.8</v>
      </c>
      <c r="F170" s="18">
        <f>SUM(D170-E170)</f>
        <v>173778.35000000003</v>
      </c>
      <c r="G170" s="18">
        <v>45182.37</v>
      </c>
    </row>
    <row r="171" spans="1:7" x14ac:dyDescent="0.2">
      <c r="A171" s="14" t="s">
        <v>15</v>
      </c>
      <c r="B171" s="14">
        <v>468</v>
      </c>
      <c r="C171" s="14">
        <v>10</v>
      </c>
      <c r="D171" s="18">
        <v>39665928.899999999</v>
      </c>
      <c r="E171" s="18">
        <v>29863283</v>
      </c>
      <c r="F171" s="18">
        <f>SUM(D171-E171)</f>
        <v>9802645.8999999985</v>
      </c>
      <c r="G171" s="18">
        <v>3185859.92</v>
      </c>
    </row>
    <row r="172" spans="1:7" x14ac:dyDescent="0.2">
      <c r="A172" s="19" t="s">
        <v>16</v>
      </c>
      <c r="B172" s="19">
        <f t="shared" ref="B172:G172" si="21">SUM(B170:B171)</f>
        <v>483</v>
      </c>
      <c r="C172" s="19">
        <f t="shared" si="21"/>
        <v>15</v>
      </c>
      <c r="D172" s="20">
        <f t="shared" si="21"/>
        <v>40263687.049999997</v>
      </c>
      <c r="E172" s="20">
        <f t="shared" si="21"/>
        <v>30287262.800000001</v>
      </c>
      <c r="F172" s="20">
        <f t="shared" si="21"/>
        <v>9976424.2499999981</v>
      </c>
      <c r="G172" s="20">
        <f t="shared" si="21"/>
        <v>3231042.29</v>
      </c>
    </row>
    <row r="173" spans="1:7" x14ac:dyDescent="0.2">
      <c r="A173" s="22"/>
      <c r="B173" s="22"/>
      <c r="C173" s="22"/>
      <c r="D173" s="23"/>
      <c r="E173" s="23"/>
      <c r="F173" s="23"/>
      <c r="G173" s="23"/>
    </row>
    <row r="174" spans="1:7" ht="13.5" thickBot="1" x14ac:dyDescent="0.25">
      <c r="A174" s="1" t="s">
        <v>40</v>
      </c>
      <c r="B174" s="1"/>
      <c r="C174" s="22"/>
      <c r="D174" s="23"/>
      <c r="E174" s="23"/>
      <c r="F174" s="23"/>
      <c r="G174" s="23"/>
    </row>
    <row r="175" spans="1:7" ht="13.5" thickTop="1" x14ac:dyDescent="0.2">
      <c r="A175" s="24" t="s">
        <v>1</v>
      </c>
      <c r="B175" s="25" t="s">
        <v>2</v>
      </c>
      <c r="C175" s="25" t="s">
        <v>2</v>
      </c>
      <c r="D175" s="26" t="s">
        <v>3</v>
      </c>
      <c r="E175" s="26" t="s">
        <v>3</v>
      </c>
      <c r="F175" s="26" t="s">
        <v>4</v>
      </c>
      <c r="G175" s="8" t="s">
        <v>5</v>
      </c>
    </row>
    <row r="176" spans="1:7" ht="13.5" thickBot="1" x14ac:dyDescent="0.25">
      <c r="A176" s="27" t="s">
        <v>6</v>
      </c>
      <c r="B176" s="28" t="s">
        <v>7</v>
      </c>
      <c r="C176" s="28" t="s">
        <v>8</v>
      </c>
      <c r="D176" s="29" t="s">
        <v>9</v>
      </c>
      <c r="E176" s="29" t="s">
        <v>10</v>
      </c>
      <c r="F176" s="29" t="s">
        <v>11</v>
      </c>
      <c r="G176" s="30" t="s">
        <v>12</v>
      </c>
    </row>
    <row r="177" spans="1:7" ht="13.5" thickTop="1" x14ac:dyDescent="0.2">
      <c r="A177" s="14" t="s">
        <v>13</v>
      </c>
      <c r="B177" s="14">
        <v>21</v>
      </c>
      <c r="C177" s="14">
        <v>7</v>
      </c>
      <c r="D177" s="18">
        <v>695316.9</v>
      </c>
      <c r="E177" s="18">
        <v>532559.85</v>
      </c>
      <c r="F177" s="18">
        <f>SUM(D177-E177)</f>
        <v>162757.05000000005</v>
      </c>
      <c r="G177" s="18">
        <v>42316.83</v>
      </c>
    </row>
    <row r="178" spans="1:7" x14ac:dyDescent="0.2">
      <c r="A178" s="14" t="s">
        <v>14</v>
      </c>
      <c r="B178" s="14">
        <v>8</v>
      </c>
      <c r="C178" s="14">
        <v>3</v>
      </c>
      <c r="D178" s="18">
        <v>237164</v>
      </c>
      <c r="E178" s="18">
        <v>163664.15</v>
      </c>
      <c r="F178" s="18">
        <f>SUM(D178-E178)</f>
        <v>73499.850000000006</v>
      </c>
      <c r="G178" s="18">
        <v>19109.96</v>
      </c>
    </row>
    <row r="179" spans="1:7" x14ac:dyDescent="0.2">
      <c r="A179" s="14" t="s">
        <v>15</v>
      </c>
      <c r="B179" s="14">
        <v>295</v>
      </c>
      <c r="C179" s="14">
        <v>7</v>
      </c>
      <c r="D179" s="18">
        <v>19940815.699999999</v>
      </c>
      <c r="E179" s="18">
        <v>14879077.35</v>
      </c>
      <c r="F179" s="18">
        <f>SUM(D179-E179)</f>
        <v>5061738.3499999996</v>
      </c>
      <c r="G179" s="18">
        <v>1645064.96</v>
      </c>
    </row>
    <row r="180" spans="1:7" x14ac:dyDescent="0.2">
      <c r="A180" s="19" t="s">
        <v>16</v>
      </c>
      <c r="B180" s="19">
        <f t="shared" ref="B180:G180" si="22">SUM(B177:B179)</f>
        <v>324</v>
      </c>
      <c r="C180" s="19">
        <f t="shared" si="22"/>
        <v>17</v>
      </c>
      <c r="D180" s="20">
        <f t="shared" si="22"/>
        <v>20873296.599999998</v>
      </c>
      <c r="E180" s="20">
        <f t="shared" si="22"/>
        <v>15575301.35</v>
      </c>
      <c r="F180" s="20">
        <f t="shared" si="22"/>
        <v>5297995.25</v>
      </c>
      <c r="G180" s="20">
        <f t="shared" si="22"/>
        <v>1706491.75</v>
      </c>
    </row>
    <row r="181" spans="1:7" x14ac:dyDescent="0.2">
      <c r="A181" s="22"/>
      <c r="B181" s="22"/>
      <c r="C181" s="22"/>
      <c r="D181" s="23"/>
      <c r="E181" s="23"/>
      <c r="F181" s="23"/>
      <c r="G181" s="23"/>
    </row>
    <row r="182" spans="1:7" ht="13.5" thickBot="1" x14ac:dyDescent="0.25">
      <c r="A182" s="1" t="s">
        <v>41</v>
      </c>
      <c r="B182" s="1"/>
      <c r="C182" s="22"/>
      <c r="D182" s="23"/>
      <c r="E182" s="23"/>
      <c r="F182" s="23"/>
      <c r="G182" s="23"/>
    </row>
    <row r="183" spans="1:7" ht="13.5" thickTop="1" x14ac:dyDescent="0.2">
      <c r="A183" s="24" t="s">
        <v>1</v>
      </c>
      <c r="B183" s="25" t="s">
        <v>2</v>
      </c>
      <c r="C183" s="25" t="s">
        <v>2</v>
      </c>
      <c r="D183" s="26" t="s">
        <v>3</v>
      </c>
      <c r="E183" s="26" t="s">
        <v>3</v>
      </c>
      <c r="F183" s="26" t="s">
        <v>4</v>
      </c>
      <c r="G183" s="8" t="s">
        <v>5</v>
      </c>
    </row>
    <row r="184" spans="1:7" ht="13.5" thickBot="1" x14ac:dyDescent="0.25">
      <c r="A184" s="27" t="s">
        <v>6</v>
      </c>
      <c r="B184" s="28" t="s">
        <v>7</v>
      </c>
      <c r="C184" s="28" t="s">
        <v>8</v>
      </c>
      <c r="D184" s="29" t="s">
        <v>9</v>
      </c>
      <c r="E184" s="29" t="s">
        <v>10</v>
      </c>
      <c r="F184" s="29" t="s">
        <v>11</v>
      </c>
      <c r="G184" s="30" t="s">
        <v>12</v>
      </c>
    </row>
    <row r="185" spans="1:7" ht="13.5" thickTop="1" x14ac:dyDescent="0.2">
      <c r="A185" s="14" t="s">
        <v>13</v>
      </c>
      <c r="B185" s="14">
        <v>39</v>
      </c>
      <c r="C185" s="14">
        <v>13</v>
      </c>
      <c r="D185" s="18">
        <v>2212639.7999999998</v>
      </c>
      <c r="E185" s="18">
        <v>1544786.2</v>
      </c>
      <c r="F185" s="18">
        <f>SUM(D185-E185)</f>
        <v>667853.59999999986</v>
      </c>
      <c r="G185" s="18">
        <v>173641.94</v>
      </c>
    </row>
    <row r="186" spans="1:7" x14ac:dyDescent="0.2">
      <c r="A186" s="14" t="s">
        <v>14</v>
      </c>
      <c r="B186" s="14">
        <v>15</v>
      </c>
      <c r="C186" s="14">
        <v>6</v>
      </c>
      <c r="D186" s="18">
        <v>249777</v>
      </c>
      <c r="E186" s="18">
        <v>167155.85</v>
      </c>
      <c r="F186" s="18">
        <f>SUM(D186-E186)</f>
        <v>82621.149999999994</v>
      </c>
      <c r="G186" s="18">
        <v>21481.5</v>
      </c>
    </row>
    <row r="187" spans="1:7" x14ac:dyDescent="0.2">
      <c r="A187" s="14" t="s">
        <v>29</v>
      </c>
      <c r="B187" s="14">
        <v>131</v>
      </c>
      <c r="C187" s="14">
        <v>2</v>
      </c>
      <c r="D187" s="18">
        <v>4016003.75</v>
      </c>
      <c r="E187" s="18">
        <v>3052976.15</v>
      </c>
      <c r="F187" s="18">
        <f>SUM(D187-E187)</f>
        <v>963027.60000000009</v>
      </c>
      <c r="G187" s="18">
        <v>173344.97</v>
      </c>
    </row>
    <row r="188" spans="1:7" x14ac:dyDescent="0.2">
      <c r="A188" s="14" t="s">
        <v>15</v>
      </c>
      <c r="B188" s="14">
        <v>199</v>
      </c>
      <c r="C188" s="14">
        <v>5</v>
      </c>
      <c r="D188" s="18">
        <v>13647251.5</v>
      </c>
      <c r="E188" s="18">
        <v>10134933.15</v>
      </c>
      <c r="F188" s="18">
        <f>SUM(D188-E188)</f>
        <v>3512318.3499999996</v>
      </c>
      <c r="G188" s="18">
        <v>1141503.46</v>
      </c>
    </row>
    <row r="189" spans="1:7" x14ac:dyDescent="0.2">
      <c r="A189" s="19" t="s">
        <v>16</v>
      </c>
      <c r="B189" s="19">
        <f t="shared" ref="B189:G189" si="23">SUM(B185:B188)</f>
        <v>384</v>
      </c>
      <c r="C189" s="19">
        <f t="shared" si="23"/>
        <v>26</v>
      </c>
      <c r="D189" s="20">
        <f t="shared" si="23"/>
        <v>20125672.050000001</v>
      </c>
      <c r="E189" s="20">
        <f t="shared" si="23"/>
        <v>14899851.350000001</v>
      </c>
      <c r="F189" s="20">
        <f t="shared" si="23"/>
        <v>5225820.6999999993</v>
      </c>
      <c r="G189" s="20">
        <f t="shared" si="23"/>
        <v>1509971.87</v>
      </c>
    </row>
    <row r="190" spans="1:7" x14ac:dyDescent="0.2">
      <c r="A190" s="22"/>
      <c r="B190" s="22"/>
      <c r="C190" s="22"/>
      <c r="D190" s="23"/>
      <c r="E190" s="23"/>
      <c r="F190" s="23"/>
      <c r="G190" s="23"/>
    </row>
    <row r="191" spans="1:7" ht="13.5" thickBot="1" x14ac:dyDescent="0.25">
      <c r="A191" s="1" t="s">
        <v>42</v>
      </c>
      <c r="B191" s="1"/>
      <c r="C191" s="22"/>
      <c r="D191" s="23"/>
      <c r="E191" s="23"/>
      <c r="F191" s="23"/>
      <c r="G191" s="23"/>
    </row>
    <row r="192" spans="1:7" ht="13.5" thickTop="1" x14ac:dyDescent="0.2">
      <c r="A192" s="24"/>
      <c r="B192" s="25" t="s">
        <v>2</v>
      </c>
      <c r="C192" s="25" t="s">
        <v>2</v>
      </c>
      <c r="D192" s="26" t="s">
        <v>3</v>
      </c>
      <c r="E192" s="26" t="s">
        <v>3</v>
      </c>
      <c r="F192" s="26" t="s">
        <v>4</v>
      </c>
      <c r="G192" s="8" t="s">
        <v>5</v>
      </c>
    </row>
    <row r="193" spans="1:7" ht="13.5" thickBot="1" x14ac:dyDescent="0.25">
      <c r="A193" s="27" t="s">
        <v>6</v>
      </c>
      <c r="B193" s="28" t="s">
        <v>7</v>
      </c>
      <c r="C193" s="28" t="s">
        <v>8</v>
      </c>
      <c r="D193" s="29" t="s">
        <v>9</v>
      </c>
      <c r="E193" s="29" t="s">
        <v>10</v>
      </c>
      <c r="F193" s="29" t="s">
        <v>11</v>
      </c>
      <c r="G193" s="30" t="s">
        <v>12</v>
      </c>
    </row>
    <row r="194" spans="1:7" ht="13.5" thickTop="1" x14ac:dyDescent="0.2">
      <c r="A194" s="14" t="s">
        <v>13</v>
      </c>
      <c r="B194" s="14">
        <v>75</v>
      </c>
      <c r="C194" s="14">
        <v>26</v>
      </c>
      <c r="D194" s="18">
        <v>2713098</v>
      </c>
      <c r="E194" s="18">
        <v>1967339</v>
      </c>
      <c r="F194" s="18">
        <f>SUM(D194-E194)</f>
        <v>745759</v>
      </c>
      <c r="G194" s="18">
        <v>193897.34</v>
      </c>
    </row>
    <row r="195" spans="1:7" x14ac:dyDescent="0.2">
      <c r="A195" s="14" t="s">
        <v>14</v>
      </c>
      <c r="B195" s="14">
        <v>32</v>
      </c>
      <c r="C195" s="14">
        <v>11</v>
      </c>
      <c r="D195" s="18">
        <v>1518202.25</v>
      </c>
      <c r="E195" s="18">
        <v>1040010.6</v>
      </c>
      <c r="F195" s="18">
        <f>SUM(D195-E195)</f>
        <v>478191.65</v>
      </c>
      <c r="G195" s="18">
        <v>124329.83</v>
      </c>
    </row>
    <row r="196" spans="1:7" x14ac:dyDescent="0.2">
      <c r="A196" s="14" t="s">
        <v>29</v>
      </c>
      <c r="B196" s="14">
        <v>8</v>
      </c>
      <c r="C196" s="14">
        <v>1</v>
      </c>
      <c r="D196" s="18"/>
      <c r="E196" s="18"/>
      <c r="F196" s="18">
        <f>SUM(D196-E196)</f>
        <v>0</v>
      </c>
      <c r="G196" s="18"/>
    </row>
    <row r="197" spans="1:7" x14ac:dyDescent="0.2">
      <c r="A197" s="14" t="s">
        <v>15</v>
      </c>
      <c r="B197" s="14">
        <v>396</v>
      </c>
      <c r="C197" s="14">
        <v>10</v>
      </c>
      <c r="D197" s="18">
        <v>24997200.699999999</v>
      </c>
      <c r="E197" s="18">
        <v>18235721.050000001</v>
      </c>
      <c r="F197" s="18">
        <f>SUM(D197-E197)</f>
        <v>6761479.6499999985</v>
      </c>
      <c r="G197" s="18">
        <v>2197480.89</v>
      </c>
    </row>
    <row r="198" spans="1:7" x14ac:dyDescent="0.2">
      <c r="A198" s="19" t="s">
        <v>16</v>
      </c>
      <c r="B198" s="19">
        <f t="shared" ref="B198:G198" si="24">SUM(B194:B197)</f>
        <v>511</v>
      </c>
      <c r="C198" s="19">
        <f t="shared" si="24"/>
        <v>48</v>
      </c>
      <c r="D198" s="20">
        <f t="shared" si="24"/>
        <v>29228500.949999999</v>
      </c>
      <c r="E198" s="20">
        <f t="shared" si="24"/>
        <v>21243070.650000002</v>
      </c>
      <c r="F198" s="20">
        <f t="shared" si="24"/>
        <v>7985430.2999999989</v>
      </c>
      <c r="G198" s="20">
        <f t="shared" si="24"/>
        <v>2515708.06</v>
      </c>
    </row>
    <row r="199" spans="1:7" x14ac:dyDescent="0.2">
      <c r="A199" s="22"/>
      <c r="B199" s="22"/>
      <c r="C199" s="22"/>
      <c r="D199" s="23"/>
      <c r="E199" s="23"/>
      <c r="F199" s="23"/>
      <c r="G199" s="23"/>
    </row>
    <row r="200" spans="1:7" ht="13.5" thickBot="1" x14ac:dyDescent="0.25">
      <c r="A200" s="1" t="s">
        <v>43</v>
      </c>
      <c r="B200" s="1"/>
      <c r="C200" s="22"/>
      <c r="D200" s="23"/>
      <c r="E200" s="23"/>
      <c r="F200" s="23"/>
      <c r="G200" s="23"/>
    </row>
    <row r="201" spans="1:7" ht="13.5" thickTop="1" x14ac:dyDescent="0.2">
      <c r="A201" s="24" t="s">
        <v>1</v>
      </c>
      <c r="B201" s="25" t="s">
        <v>2</v>
      </c>
      <c r="C201" s="25" t="s">
        <v>2</v>
      </c>
      <c r="D201" s="26" t="s">
        <v>3</v>
      </c>
      <c r="E201" s="26" t="s">
        <v>3</v>
      </c>
      <c r="F201" s="26" t="s">
        <v>4</v>
      </c>
      <c r="G201" s="8" t="s">
        <v>5</v>
      </c>
    </row>
    <row r="202" spans="1:7" ht="13.5" thickBot="1" x14ac:dyDescent="0.25">
      <c r="A202" s="27" t="s">
        <v>6</v>
      </c>
      <c r="B202" s="28" t="s">
        <v>7</v>
      </c>
      <c r="C202" s="28" t="s">
        <v>8</v>
      </c>
      <c r="D202" s="29" t="s">
        <v>9</v>
      </c>
      <c r="E202" s="29" t="s">
        <v>10</v>
      </c>
      <c r="F202" s="29" t="s">
        <v>11</v>
      </c>
      <c r="G202" s="30" t="s">
        <v>12</v>
      </c>
    </row>
    <row r="203" spans="1:7" ht="13.5" thickTop="1" x14ac:dyDescent="0.2">
      <c r="A203" s="14" t="s">
        <v>13</v>
      </c>
      <c r="B203" s="13">
        <v>99</v>
      </c>
      <c r="C203" s="13">
        <v>34</v>
      </c>
      <c r="D203" s="16">
        <v>3713213.9</v>
      </c>
      <c r="E203" s="16">
        <v>2627772.25</v>
      </c>
      <c r="F203" s="16">
        <f>SUM(D203-E203)</f>
        <v>1085441.6499999999</v>
      </c>
      <c r="G203" s="16">
        <v>282214.83</v>
      </c>
    </row>
    <row r="204" spans="1:7" x14ac:dyDescent="0.2">
      <c r="A204" s="14" t="s">
        <v>14</v>
      </c>
      <c r="B204" s="13">
        <v>39</v>
      </c>
      <c r="C204" s="13">
        <v>13</v>
      </c>
      <c r="D204" s="16">
        <v>678421</v>
      </c>
      <c r="E204" s="16">
        <v>501763.5</v>
      </c>
      <c r="F204" s="16">
        <f>SUM(D204-E204)</f>
        <v>176657.5</v>
      </c>
      <c r="G204" s="16">
        <v>45930.95</v>
      </c>
    </row>
    <row r="205" spans="1:7" x14ac:dyDescent="0.2">
      <c r="A205" s="14" t="s">
        <v>20</v>
      </c>
      <c r="B205" s="13"/>
      <c r="C205" s="13"/>
      <c r="D205" s="16"/>
      <c r="E205" s="16"/>
      <c r="F205" s="16">
        <f>SUM(D205-E205)</f>
        <v>0</v>
      </c>
      <c r="G205" s="16"/>
    </row>
    <row r="206" spans="1:7" x14ac:dyDescent="0.2">
      <c r="A206" s="14" t="s">
        <v>29</v>
      </c>
      <c r="B206" s="13">
        <v>53</v>
      </c>
      <c r="C206" s="13">
        <v>2</v>
      </c>
      <c r="D206" s="16">
        <v>1571951</v>
      </c>
      <c r="E206" s="16">
        <v>1210451.5</v>
      </c>
      <c r="F206" s="16">
        <f>SUM(D206-E206)</f>
        <v>361499.5</v>
      </c>
      <c r="G206" s="16">
        <v>65069.91</v>
      </c>
    </row>
    <row r="207" spans="1:7" x14ac:dyDescent="0.2">
      <c r="A207" s="14" t="s">
        <v>15</v>
      </c>
      <c r="B207" s="14">
        <v>678</v>
      </c>
      <c r="C207" s="14">
        <v>16</v>
      </c>
      <c r="D207" s="16">
        <v>65793038.649999999</v>
      </c>
      <c r="E207" s="18">
        <v>49178729.950000003</v>
      </c>
      <c r="F207" s="18">
        <f>SUM(D207-E207)</f>
        <v>16614308.699999996</v>
      </c>
      <c r="G207" s="18">
        <v>5399650.3300000001</v>
      </c>
    </row>
    <row r="208" spans="1:7" x14ac:dyDescent="0.2">
      <c r="A208" s="19" t="s">
        <v>16</v>
      </c>
      <c r="B208" s="19">
        <f t="shared" ref="B208:G208" si="25">SUM(B203:B207)</f>
        <v>869</v>
      </c>
      <c r="C208" s="19">
        <f t="shared" si="25"/>
        <v>65</v>
      </c>
      <c r="D208" s="20">
        <f t="shared" si="25"/>
        <v>71756624.549999997</v>
      </c>
      <c r="E208" s="20">
        <f t="shared" si="25"/>
        <v>53518717.200000003</v>
      </c>
      <c r="F208" s="20">
        <f t="shared" si="25"/>
        <v>18237907.349999994</v>
      </c>
      <c r="G208" s="20">
        <f t="shared" si="25"/>
        <v>5792866.0200000005</v>
      </c>
    </row>
    <row r="209" spans="1:7" x14ac:dyDescent="0.2">
      <c r="A209" s="22"/>
      <c r="B209" s="22"/>
      <c r="C209" s="22"/>
      <c r="D209" s="23"/>
      <c r="E209" s="23"/>
      <c r="F209" s="23"/>
      <c r="G209" s="23"/>
    </row>
    <row r="210" spans="1:7" ht="13.5" thickBot="1" x14ac:dyDescent="0.25">
      <c r="A210" s="1" t="s">
        <v>44</v>
      </c>
      <c r="B210" s="1"/>
      <c r="C210" s="22"/>
      <c r="D210" s="23"/>
      <c r="E210" s="23"/>
      <c r="F210" s="23"/>
      <c r="G210" s="23"/>
    </row>
    <row r="211" spans="1:7" ht="13.5" thickTop="1" x14ac:dyDescent="0.2">
      <c r="A211" s="24" t="s">
        <v>1</v>
      </c>
      <c r="B211" s="25" t="s">
        <v>2</v>
      </c>
      <c r="C211" s="25" t="s">
        <v>2</v>
      </c>
      <c r="D211" s="26" t="s">
        <v>3</v>
      </c>
      <c r="E211" s="26" t="s">
        <v>3</v>
      </c>
      <c r="F211" s="26" t="s">
        <v>4</v>
      </c>
      <c r="G211" s="8" t="s">
        <v>5</v>
      </c>
    </row>
    <row r="212" spans="1:7" ht="13.5" thickBot="1" x14ac:dyDescent="0.25">
      <c r="A212" s="27" t="s">
        <v>6</v>
      </c>
      <c r="B212" s="28" t="s">
        <v>7</v>
      </c>
      <c r="C212" s="28" t="s">
        <v>8</v>
      </c>
      <c r="D212" s="29" t="s">
        <v>9</v>
      </c>
      <c r="E212" s="29" t="s">
        <v>10</v>
      </c>
      <c r="F212" s="29" t="s">
        <v>11</v>
      </c>
      <c r="G212" s="30" t="s">
        <v>12</v>
      </c>
    </row>
    <row r="213" spans="1:7" ht="13.5" thickTop="1" x14ac:dyDescent="0.2">
      <c r="A213" s="14" t="s">
        <v>13</v>
      </c>
      <c r="B213" s="14">
        <v>87</v>
      </c>
      <c r="C213" s="14">
        <v>30</v>
      </c>
      <c r="D213" s="18">
        <v>2781335</v>
      </c>
      <c r="E213" s="18">
        <v>1952272.1</v>
      </c>
      <c r="F213" s="18">
        <f>SUM(D213-E213)</f>
        <v>829062.89999999991</v>
      </c>
      <c r="G213" s="18">
        <v>215556.35</v>
      </c>
    </row>
    <row r="214" spans="1:7" x14ac:dyDescent="0.2">
      <c r="A214" s="14" t="s">
        <v>14</v>
      </c>
      <c r="B214" s="14">
        <v>14</v>
      </c>
      <c r="C214" s="14">
        <v>5</v>
      </c>
      <c r="D214" s="18">
        <v>111449</v>
      </c>
      <c r="E214" s="18">
        <v>94683.8</v>
      </c>
      <c r="F214" s="18">
        <f>SUM(D214-E214)</f>
        <v>16765.199999999997</v>
      </c>
      <c r="G214" s="18">
        <v>4358.95</v>
      </c>
    </row>
    <row r="215" spans="1:7" x14ac:dyDescent="0.2">
      <c r="A215" s="14" t="s">
        <v>20</v>
      </c>
      <c r="B215" s="14">
        <v>6</v>
      </c>
      <c r="C215" s="14">
        <v>2</v>
      </c>
      <c r="D215" s="18">
        <v>65276</v>
      </c>
      <c r="E215" s="18">
        <v>41326.35</v>
      </c>
      <c r="F215" s="18">
        <f>SUM(D215-E215)</f>
        <v>23949.65</v>
      </c>
      <c r="G215" s="18">
        <v>6226.91</v>
      </c>
    </row>
    <row r="216" spans="1:7" x14ac:dyDescent="0.2">
      <c r="A216" s="14" t="s">
        <v>15</v>
      </c>
      <c r="B216" s="14">
        <v>194</v>
      </c>
      <c r="C216" s="14">
        <v>5</v>
      </c>
      <c r="D216" s="18">
        <v>10771667</v>
      </c>
      <c r="E216" s="18">
        <v>7777652.6500000004</v>
      </c>
      <c r="F216" s="18">
        <f>SUM(D216-E216)</f>
        <v>2994014.3499999996</v>
      </c>
      <c r="G216" s="18">
        <v>973054.66</v>
      </c>
    </row>
    <row r="217" spans="1:7" x14ac:dyDescent="0.2">
      <c r="A217" s="19" t="s">
        <v>16</v>
      </c>
      <c r="B217" s="19">
        <f t="shared" ref="B217:G217" si="26">SUM(B213:B216)</f>
        <v>301</v>
      </c>
      <c r="C217" s="19">
        <f t="shared" si="26"/>
        <v>42</v>
      </c>
      <c r="D217" s="20">
        <f t="shared" si="26"/>
        <v>13729727</v>
      </c>
      <c r="E217" s="20">
        <f t="shared" si="26"/>
        <v>9865934.9000000004</v>
      </c>
      <c r="F217" s="20">
        <f t="shared" si="26"/>
        <v>3863792.0999999996</v>
      </c>
      <c r="G217" s="20">
        <f t="shared" si="26"/>
        <v>1199196.8700000001</v>
      </c>
    </row>
    <row r="218" spans="1:7" x14ac:dyDescent="0.2">
      <c r="A218" s="22"/>
      <c r="B218" s="22"/>
      <c r="C218" s="22"/>
      <c r="D218" s="23"/>
      <c r="E218" s="23"/>
      <c r="F218" s="23"/>
      <c r="G218" s="23"/>
    </row>
    <row r="219" spans="1:7" ht="13.5" thickBot="1" x14ac:dyDescent="0.25">
      <c r="A219" s="1" t="s">
        <v>45</v>
      </c>
      <c r="B219" s="1"/>
      <c r="C219" s="22"/>
      <c r="D219" s="23"/>
      <c r="E219" s="23"/>
      <c r="F219" s="23"/>
      <c r="G219" s="23"/>
    </row>
    <row r="220" spans="1:7" ht="13.5" thickTop="1" x14ac:dyDescent="0.2">
      <c r="A220" s="24" t="s">
        <v>1</v>
      </c>
      <c r="B220" s="25" t="s">
        <v>2</v>
      </c>
      <c r="C220" s="25" t="s">
        <v>2</v>
      </c>
      <c r="D220" s="26" t="s">
        <v>3</v>
      </c>
      <c r="E220" s="26" t="s">
        <v>3</v>
      </c>
      <c r="F220" s="26" t="s">
        <v>4</v>
      </c>
      <c r="G220" s="8" t="s">
        <v>5</v>
      </c>
    </row>
    <row r="221" spans="1:7" ht="13.5" thickBot="1" x14ac:dyDescent="0.25">
      <c r="A221" s="27" t="s">
        <v>6</v>
      </c>
      <c r="B221" s="28" t="s">
        <v>7</v>
      </c>
      <c r="C221" s="28" t="s">
        <v>8</v>
      </c>
      <c r="D221" s="29" t="s">
        <v>9</v>
      </c>
      <c r="E221" s="29" t="s">
        <v>10</v>
      </c>
      <c r="F221" s="29" t="s">
        <v>11</v>
      </c>
      <c r="G221" s="30" t="s">
        <v>12</v>
      </c>
    </row>
    <row r="222" spans="1:7" ht="13.5" thickTop="1" x14ac:dyDescent="0.2">
      <c r="A222" s="14" t="s">
        <v>13</v>
      </c>
      <c r="B222" s="14">
        <v>6</v>
      </c>
      <c r="C222" s="14">
        <v>2</v>
      </c>
      <c r="D222" s="18">
        <v>243540</v>
      </c>
      <c r="E222" s="18">
        <v>151638.25</v>
      </c>
      <c r="F222" s="18">
        <f>SUM(D222-E222)</f>
        <v>91901.75</v>
      </c>
      <c r="G222" s="18">
        <v>23894.46</v>
      </c>
    </row>
    <row r="223" spans="1:7" x14ac:dyDescent="0.2">
      <c r="A223" s="14" t="s">
        <v>14</v>
      </c>
      <c r="B223" s="14">
        <v>15</v>
      </c>
      <c r="C223" s="14">
        <v>5</v>
      </c>
      <c r="D223" s="18">
        <v>482277.8</v>
      </c>
      <c r="E223" s="18">
        <v>339114.7</v>
      </c>
      <c r="F223" s="18">
        <f>SUM(D223-E223)</f>
        <v>143163.09999999998</v>
      </c>
      <c r="G223" s="18">
        <v>37222.410000000003</v>
      </c>
    </row>
    <row r="224" spans="1:7" x14ac:dyDescent="0.2">
      <c r="A224" s="19" t="s">
        <v>16</v>
      </c>
      <c r="B224" s="19">
        <f t="shared" ref="B224:G224" si="27">SUM(B222:B223)</f>
        <v>21</v>
      </c>
      <c r="C224" s="19">
        <f t="shared" si="27"/>
        <v>7</v>
      </c>
      <c r="D224" s="20">
        <f t="shared" si="27"/>
        <v>725817.8</v>
      </c>
      <c r="E224" s="20">
        <f t="shared" si="27"/>
        <v>490752.95</v>
      </c>
      <c r="F224" s="20">
        <f t="shared" si="27"/>
        <v>235064.84999999998</v>
      </c>
      <c r="G224" s="20">
        <f t="shared" si="27"/>
        <v>61116.87</v>
      </c>
    </row>
    <row r="225" spans="1:7" x14ac:dyDescent="0.2">
      <c r="A225" s="22"/>
      <c r="B225" s="22"/>
      <c r="C225" s="22"/>
      <c r="D225" s="23"/>
      <c r="E225" s="23"/>
      <c r="F225" s="23"/>
      <c r="G225" s="23"/>
    </row>
    <row r="226" spans="1:7" ht="13.5" thickBot="1" x14ac:dyDescent="0.25">
      <c r="A226" s="1" t="s">
        <v>46</v>
      </c>
      <c r="B226" s="1"/>
      <c r="C226" s="22"/>
      <c r="D226" s="23"/>
      <c r="E226" s="23"/>
      <c r="F226" s="23"/>
      <c r="G226" s="23"/>
    </row>
    <row r="227" spans="1:7" ht="13.5" thickTop="1" x14ac:dyDescent="0.2">
      <c r="A227" s="24" t="s">
        <v>1</v>
      </c>
      <c r="B227" s="25" t="s">
        <v>2</v>
      </c>
      <c r="C227" s="25" t="s">
        <v>2</v>
      </c>
      <c r="D227" s="26" t="s">
        <v>3</v>
      </c>
      <c r="E227" s="26" t="s">
        <v>3</v>
      </c>
      <c r="F227" s="26" t="s">
        <v>4</v>
      </c>
      <c r="G227" s="8" t="s">
        <v>5</v>
      </c>
    </row>
    <row r="228" spans="1:7" ht="13.5" thickBot="1" x14ac:dyDescent="0.25">
      <c r="A228" s="27" t="s">
        <v>6</v>
      </c>
      <c r="B228" s="28" t="s">
        <v>7</v>
      </c>
      <c r="C228" s="28" t="s">
        <v>8</v>
      </c>
      <c r="D228" s="29" t="s">
        <v>9</v>
      </c>
      <c r="E228" s="29" t="s">
        <v>10</v>
      </c>
      <c r="F228" s="29" t="s">
        <v>11</v>
      </c>
      <c r="G228" s="30" t="s">
        <v>12</v>
      </c>
    </row>
    <row r="229" spans="1:7" ht="13.5" thickTop="1" x14ac:dyDescent="0.2">
      <c r="A229" s="14" t="s">
        <v>13</v>
      </c>
      <c r="B229" s="14">
        <v>146</v>
      </c>
      <c r="C229" s="14">
        <v>49</v>
      </c>
      <c r="D229" s="18">
        <v>6365129</v>
      </c>
      <c r="E229" s="18">
        <v>4663378.05</v>
      </c>
      <c r="F229" s="18">
        <f>SUM(D229-E229)</f>
        <v>1701750.9500000002</v>
      </c>
      <c r="G229" s="18">
        <v>442455.25</v>
      </c>
    </row>
    <row r="230" spans="1:7" x14ac:dyDescent="0.2">
      <c r="A230" s="14" t="s">
        <v>14</v>
      </c>
      <c r="B230" s="14">
        <v>86</v>
      </c>
      <c r="C230" s="14">
        <v>30</v>
      </c>
      <c r="D230" s="18">
        <v>3104172</v>
      </c>
      <c r="E230" s="18">
        <v>2196397.25</v>
      </c>
      <c r="F230" s="18">
        <f>SUM(D230-E230)</f>
        <v>907774.75</v>
      </c>
      <c r="G230" s="18">
        <v>236021.44</v>
      </c>
    </row>
    <row r="231" spans="1:7" x14ac:dyDescent="0.2">
      <c r="A231" s="14" t="s">
        <v>20</v>
      </c>
      <c r="B231" s="14"/>
      <c r="C231" s="14"/>
      <c r="D231" s="18"/>
      <c r="E231" s="18"/>
      <c r="F231" s="18">
        <f>SUM(D231-E231)</f>
        <v>0</v>
      </c>
      <c r="G231" s="18"/>
    </row>
    <row r="232" spans="1:7" x14ac:dyDescent="0.2">
      <c r="A232" s="14" t="s">
        <v>29</v>
      </c>
      <c r="B232" s="14">
        <v>58</v>
      </c>
      <c r="C232" s="14">
        <v>1</v>
      </c>
      <c r="D232" s="18">
        <v>2604043.2000000002</v>
      </c>
      <c r="E232" s="18">
        <v>1880485.8</v>
      </c>
      <c r="F232" s="18">
        <f>SUM(D232-E232)</f>
        <v>723557.40000000014</v>
      </c>
      <c r="G232" s="18">
        <v>130240.33</v>
      </c>
    </row>
    <row r="233" spans="1:7" x14ac:dyDescent="0.2">
      <c r="A233" s="14" t="s">
        <v>15</v>
      </c>
      <c r="B233" s="14">
        <v>519</v>
      </c>
      <c r="C233" s="14">
        <v>12</v>
      </c>
      <c r="D233" s="18">
        <v>43346567.549999997</v>
      </c>
      <c r="E233" s="18">
        <v>32360372.449999999</v>
      </c>
      <c r="F233" s="18">
        <f>SUM(D233-E233)</f>
        <v>10986195.099999998</v>
      </c>
      <c r="G233" s="18">
        <v>3570513.41</v>
      </c>
    </row>
    <row r="234" spans="1:7" x14ac:dyDescent="0.2">
      <c r="A234" s="19" t="s">
        <v>16</v>
      </c>
      <c r="B234" s="19">
        <f t="shared" ref="B234:G234" si="28">SUM(B229:B233)</f>
        <v>809</v>
      </c>
      <c r="C234" s="19">
        <f t="shared" si="28"/>
        <v>92</v>
      </c>
      <c r="D234" s="20">
        <f>SUM(D229:D233)</f>
        <v>55419911.75</v>
      </c>
      <c r="E234" s="20">
        <f t="shared" si="28"/>
        <v>41100633.549999997</v>
      </c>
      <c r="F234" s="20">
        <f t="shared" si="28"/>
        <v>14319278.199999999</v>
      </c>
      <c r="G234" s="20">
        <f t="shared" si="28"/>
        <v>4379230.43</v>
      </c>
    </row>
    <row r="235" spans="1:7" x14ac:dyDescent="0.2">
      <c r="A235" s="22"/>
      <c r="B235" s="22"/>
      <c r="C235" s="22"/>
      <c r="D235" s="23"/>
      <c r="E235" s="23"/>
      <c r="F235" s="23"/>
      <c r="G235" s="23"/>
    </row>
    <row r="236" spans="1:7" ht="13.5" thickBot="1" x14ac:dyDescent="0.25">
      <c r="A236" s="1" t="s">
        <v>47</v>
      </c>
      <c r="B236" s="1"/>
      <c r="C236" s="22"/>
      <c r="D236" s="23"/>
      <c r="E236" s="23"/>
      <c r="F236" s="23"/>
      <c r="G236" s="23"/>
    </row>
    <row r="237" spans="1:7" ht="13.5" thickTop="1" x14ac:dyDescent="0.2">
      <c r="A237" s="24" t="s">
        <v>1</v>
      </c>
      <c r="B237" s="25" t="s">
        <v>2</v>
      </c>
      <c r="C237" s="25" t="s">
        <v>2</v>
      </c>
      <c r="D237" s="26" t="s">
        <v>3</v>
      </c>
      <c r="E237" s="26" t="s">
        <v>3</v>
      </c>
      <c r="F237" s="26" t="s">
        <v>4</v>
      </c>
      <c r="G237" s="8" t="s">
        <v>5</v>
      </c>
    </row>
    <row r="238" spans="1:7" ht="13.5" thickBot="1" x14ac:dyDescent="0.25">
      <c r="A238" s="27" t="s">
        <v>6</v>
      </c>
      <c r="B238" s="28" t="s">
        <v>7</v>
      </c>
      <c r="C238" s="28" t="s">
        <v>8</v>
      </c>
      <c r="D238" s="29" t="s">
        <v>9</v>
      </c>
      <c r="E238" s="29" t="s">
        <v>10</v>
      </c>
      <c r="F238" s="29" t="s">
        <v>11</v>
      </c>
      <c r="G238" s="30" t="s">
        <v>12</v>
      </c>
    </row>
    <row r="239" spans="1:7" ht="13.5" thickTop="1" x14ac:dyDescent="0.2">
      <c r="A239" s="14" t="s">
        <v>13</v>
      </c>
      <c r="B239" s="14">
        <v>24</v>
      </c>
      <c r="C239" s="14">
        <v>8</v>
      </c>
      <c r="D239" s="18">
        <v>1162425</v>
      </c>
      <c r="E239" s="18">
        <v>858348.15</v>
      </c>
      <c r="F239" s="18">
        <f>SUM(D239-E239)</f>
        <v>304076.84999999998</v>
      </c>
      <c r="G239" s="18">
        <v>79059.98</v>
      </c>
    </row>
    <row r="240" spans="1:7" x14ac:dyDescent="0.2">
      <c r="A240" s="14" t="s">
        <v>14</v>
      </c>
      <c r="B240" s="14">
        <v>6</v>
      </c>
      <c r="C240" s="14">
        <v>2</v>
      </c>
      <c r="D240" s="18">
        <v>234516</v>
      </c>
      <c r="E240" s="18">
        <v>156445.15</v>
      </c>
      <c r="F240" s="18">
        <f>SUM(D240-E240)</f>
        <v>78070.850000000006</v>
      </c>
      <c r="G240" s="18">
        <v>20298.419999999998</v>
      </c>
    </row>
    <row r="241" spans="1:7" x14ac:dyDescent="0.2">
      <c r="A241" s="14" t="s">
        <v>15</v>
      </c>
      <c r="B241" s="14">
        <v>285</v>
      </c>
      <c r="C241" s="14">
        <v>8</v>
      </c>
      <c r="D241" s="18">
        <v>22376391.399999999</v>
      </c>
      <c r="E241" s="18">
        <v>16750981.75</v>
      </c>
      <c r="F241" s="18">
        <f>SUM(D241-E241)</f>
        <v>5625409.6499999985</v>
      </c>
      <c r="G241" s="18">
        <v>1828258.14</v>
      </c>
    </row>
    <row r="242" spans="1:7" x14ac:dyDescent="0.2">
      <c r="A242" s="19" t="s">
        <v>16</v>
      </c>
      <c r="B242" s="19">
        <f t="shared" ref="B242:G242" si="29">SUM(B239:B241)</f>
        <v>315</v>
      </c>
      <c r="C242" s="19">
        <f t="shared" si="29"/>
        <v>18</v>
      </c>
      <c r="D242" s="20">
        <f t="shared" si="29"/>
        <v>23773332.399999999</v>
      </c>
      <c r="E242" s="20">
        <f t="shared" si="29"/>
        <v>17765775.050000001</v>
      </c>
      <c r="F242" s="20">
        <f t="shared" si="29"/>
        <v>6007557.3499999987</v>
      </c>
      <c r="G242" s="20">
        <f t="shared" si="29"/>
        <v>1927616.5399999998</v>
      </c>
    </row>
    <row r="243" spans="1:7" x14ac:dyDescent="0.2">
      <c r="A243" s="22"/>
      <c r="B243" s="22"/>
      <c r="C243" s="22"/>
      <c r="D243" s="23"/>
      <c r="E243" s="23"/>
      <c r="F243" s="23"/>
      <c r="G243" s="23"/>
    </row>
    <row r="244" spans="1:7" ht="13.5" thickBot="1" x14ac:dyDescent="0.25">
      <c r="A244" s="1" t="s">
        <v>48</v>
      </c>
      <c r="B244" s="1"/>
      <c r="C244" s="22"/>
      <c r="D244" s="23"/>
      <c r="E244" s="23"/>
      <c r="F244" s="23"/>
      <c r="G244" s="23"/>
    </row>
    <row r="245" spans="1:7" ht="13.5" thickTop="1" x14ac:dyDescent="0.2">
      <c r="A245" s="24" t="s">
        <v>1</v>
      </c>
      <c r="B245" s="25" t="s">
        <v>2</v>
      </c>
      <c r="C245" s="25" t="s">
        <v>2</v>
      </c>
      <c r="D245" s="26" t="s">
        <v>3</v>
      </c>
      <c r="E245" s="26" t="s">
        <v>3</v>
      </c>
      <c r="F245" s="26" t="s">
        <v>4</v>
      </c>
      <c r="G245" s="8" t="s">
        <v>5</v>
      </c>
    </row>
    <row r="246" spans="1:7" ht="13.5" thickBot="1" x14ac:dyDescent="0.25">
      <c r="A246" s="27" t="s">
        <v>6</v>
      </c>
      <c r="B246" s="28" t="s">
        <v>7</v>
      </c>
      <c r="C246" s="28" t="s">
        <v>8</v>
      </c>
      <c r="D246" s="29" t="s">
        <v>9</v>
      </c>
      <c r="E246" s="29" t="s">
        <v>10</v>
      </c>
      <c r="F246" s="29" t="s">
        <v>11</v>
      </c>
      <c r="G246" s="30" t="s">
        <v>12</v>
      </c>
    </row>
    <row r="247" spans="1:7" ht="13.5" thickTop="1" x14ac:dyDescent="0.2">
      <c r="A247" s="14" t="s">
        <v>13</v>
      </c>
      <c r="B247" s="14">
        <v>35</v>
      </c>
      <c r="C247" s="14">
        <v>12</v>
      </c>
      <c r="D247" s="18">
        <v>1088536</v>
      </c>
      <c r="E247" s="18">
        <v>792740.4</v>
      </c>
      <c r="F247" s="18">
        <f>SUM(D247-E247)</f>
        <v>295795.59999999998</v>
      </c>
      <c r="G247" s="18">
        <v>76906.86</v>
      </c>
    </row>
    <row r="248" spans="1:7" x14ac:dyDescent="0.2">
      <c r="A248" s="14" t="s">
        <v>14</v>
      </c>
      <c r="B248" s="14">
        <v>18</v>
      </c>
      <c r="C248" s="14">
        <v>6</v>
      </c>
      <c r="D248" s="18">
        <v>232223.1</v>
      </c>
      <c r="E248" s="18">
        <v>149386.04999999999</v>
      </c>
      <c r="F248" s="18">
        <f>SUM(D248-E248)</f>
        <v>82837.050000000017</v>
      </c>
      <c r="G248" s="18">
        <v>21537.63</v>
      </c>
    </row>
    <row r="249" spans="1:7" x14ac:dyDescent="0.2">
      <c r="A249" s="14" t="s">
        <v>15</v>
      </c>
      <c r="B249" s="14">
        <v>545</v>
      </c>
      <c r="C249" s="14">
        <v>13</v>
      </c>
      <c r="D249" s="18">
        <v>37618707</v>
      </c>
      <c r="E249" s="18">
        <v>28206282.75</v>
      </c>
      <c r="F249" s="18">
        <f>SUM(D249-E249)</f>
        <v>9412424.25</v>
      </c>
      <c r="G249" s="18">
        <v>3059037.88</v>
      </c>
    </row>
    <row r="250" spans="1:7" x14ac:dyDescent="0.2">
      <c r="A250" s="19" t="s">
        <v>16</v>
      </c>
      <c r="B250" s="19">
        <f t="shared" ref="B250:G250" si="30">SUM(B247:B249)</f>
        <v>598</v>
      </c>
      <c r="C250" s="19">
        <f t="shared" si="30"/>
        <v>31</v>
      </c>
      <c r="D250" s="20">
        <f t="shared" si="30"/>
        <v>38939466.100000001</v>
      </c>
      <c r="E250" s="20">
        <f t="shared" si="30"/>
        <v>29148409.199999999</v>
      </c>
      <c r="F250" s="20">
        <f t="shared" si="30"/>
        <v>9791056.9000000004</v>
      </c>
      <c r="G250" s="20">
        <f t="shared" si="30"/>
        <v>3157482.37</v>
      </c>
    </row>
    <row r="251" spans="1:7" x14ac:dyDescent="0.2">
      <c r="A251" s="22"/>
      <c r="B251" s="22"/>
      <c r="C251" s="22"/>
      <c r="D251" s="23"/>
      <c r="E251" s="23"/>
      <c r="F251" s="23"/>
      <c r="G251" s="23"/>
    </row>
    <row r="252" spans="1:7" ht="13.5" thickBot="1" x14ac:dyDescent="0.25">
      <c r="A252" s="1" t="s">
        <v>49</v>
      </c>
      <c r="B252" s="1"/>
      <c r="C252" s="22"/>
      <c r="D252" s="23"/>
      <c r="E252" s="23"/>
      <c r="F252" s="23"/>
      <c r="G252" s="23"/>
    </row>
    <row r="253" spans="1:7" ht="13.5" thickTop="1" x14ac:dyDescent="0.2">
      <c r="A253" s="24" t="s">
        <v>1</v>
      </c>
      <c r="B253" s="25" t="s">
        <v>2</v>
      </c>
      <c r="C253" s="25" t="s">
        <v>2</v>
      </c>
      <c r="D253" s="26" t="s">
        <v>3</v>
      </c>
      <c r="E253" s="26" t="s">
        <v>3</v>
      </c>
      <c r="F253" s="26" t="s">
        <v>4</v>
      </c>
      <c r="G253" s="8" t="s">
        <v>5</v>
      </c>
    </row>
    <row r="254" spans="1:7" ht="13.5" thickBot="1" x14ac:dyDescent="0.25">
      <c r="A254" s="27" t="s">
        <v>6</v>
      </c>
      <c r="B254" s="28" t="s">
        <v>7</v>
      </c>
      <c r="C254" s="28" t="s">
        <v>8</v>
      </c>
      <c r="D254" s="29" t="s">
        <v>9</v>
      </c>
      <c r="E254" s="29" t="s">
        <v>10</v>
      </c>
      <c r="F254" s="29" t="s">
        <v>11</v>
      </c>
      <c r="G254" s="30" t="s">
        <v>12</v>
      </c>
    </row>
    <row r="255" spans="1:7" ht="13.5" thickTop="1" x14ac:dyDescent="0.2">
      <c r="A255" s="14" t="s">
        <v>13</v>
      </c>
      <c r="B255" s="14">
        <v>9</v>
      </c>
      <c r="C255" s="14">
        <v>3</v>
      </c>
      <c r="D255" s="18">
        <v>377520.7</v>
      </c>
      <c r="E255" s="18">
        <v>266673.15000000002</v>
      </c>
      <c r="F255" s="18">
        <f>SUM(D255-E255)</f>
        <v>110847.54999999999</v>
      </c>
      <c r="G255" s="18">
        <v>28820.36</v>
      </c>
    </row>
    <row r="256" spans="1:7" x14ac:dyDescent="0.2">
      <c r="A256" s="14" t="s">
        <v>14</v>
      </c>
      <c r="B256" s="14">
        <v>9</v>
      </c>
      <c r="C256" s="14">
        <v>3</v>
      </c>
      <c r="D256" s="18">
        <v>155298</v>
      </c>
      <c r="E256" s="18">
        <v>122397.6</v>
      </c>
      <c r="F256" s="18">
        <f>SUM(D256-E256)</f>
        <v>32900.399999999994</v>
      </c>
      <c r="G256" s="18">
        <v>8554.1</v>
      </c>
    </row>
    <row r="257" spans="1:7" x14ac:dyDescent="0.2">
      <c r="A257" s="14" t="s">
        <v>15</v>
      </c>
      <c r="B257" s="14">
        <v>69</v>
      </c>
      <c r="C257" s="14">
        <v>2</v>
      </c>
      <c r="D257" s="18">
        <v>5377832.5999999996</v>
      </c>
      <c r="E257" s="18">
        <v>3970806.2</v>
      </c>
      <c r="F257" s="18">
        <f>SUM(D257-E257)</f>
        <v>1407026.3999999994</v>
      </c>
      <c r="G257" s="18">
        <v>457283.58</v>
      </c>
    </row>
    <row r="258" spans="1:7" x14ac:dyDescent="0.2">
      <c r="A258" s="19" t="s">
        <v>16</v>
      </c>
      <c r="B258" s="19">
        <f t="shared" ref="B258:G258" si="31">SUM(B255:B257)</f>
        <v>87</v>
      </c>
      <c r="C258" s="19">
        <f t="shared" si="31"/>
        <v>8</v>
      </c>
      <c r="D258" s="20">
        <f t="shared" si="31"/>
        <v>5910651.2999999998</v>
      </c>
      <c r="E258" s="20">
        <f t="shared" si="31"/>
        <v>4359876.95</v>
      </c>
      <c r="F258" s="20">
        <f t="shared" si="31"/>
        <v>1550774.3499999994</v>
      </c>
      <c r="G258" s="20">
        <f t="shared" si="31"/>
        <v>494658.04000000004</v>
      </c>
    </row>
    <row r="259" spans="1:7" x14ac:dyDescent="0.2">
      <c r="A259" s="13"/>
      <c r="B259" s="13"/>
      <c r="C259" s="13"/>
    </row>
    <row r="260" spans="1:7" ht="15.75" x14ac:dyDescent="0.25">
      <c r="A260" s="34" t="s">
        <v>50</v>
      </c>
      <c r="B260" s="34"/>
      <c r="C260" s="34"/>
      <c r="D260" s="34"/>
      <c r="E260" s="34"/>
    </row>
    <row r="261" spans="1:7" ht="16.5" thickBot="1" x14ac:dyDescent="0.3">
      <c r="A261" s="35"/>
      <c r="B261" s="35"/>
      <c r="C261" s="35"/>
      <c r="D261" s="36"/>
      <c r="E261" s="36"/>
    </row>
    <row r="262" spans="1:7" ht="13.5" thickTop="1" x14ac:dyDescent="0.2">
      <c r="A262" s="37" t="s">
        <v>51</v>
      </c>
      <c r="B262" s="38" t="s">
        <v>52</v>
      </c>
      <c r="C262" s="39" t="s">
        <v>53</v>
      </c>
      <c r="D262" s="40" t="s">
        <v>54</v>
      </c>
      <c r="E262" s="40" t="s">
        <v>55</v>
      </c>
      <c r="F262" s="40" t="s">
        <v>56</v>
      </c>
      <c r="G262" s="41" t="s">
        <v>57</v>
      </c>
    </row>
    <row r="263" spans="1:7" ht="13.5" thickBot="1" x14ac:dyDescent="0.25">
      <c r="A263" s="42"/>
      <c r="B263" s="43"/>
      <c r="C263" s="44"/>
      <c r="D263" s="45"/>
      <c r="E263" s="45"/>
      <c r="F263" s="45"/>
      <c r="G263" s="46"/>
    </row>
    <row r="264" spans="1:7" ht="13.5" thickTop="1" x14ac:dyDescent="0.2"/>
    <row r="265" spans="1:7" x14ac:dyDescent="0.2">
      <c r="A265" s="47" t="s">
        <v>13</v>
      </c>
      <c r="B265" s="48">
        <f>SUMIF($A$1:$A$258,"TYPE 1",$B$1:$B$258)</f>
        <v>2346</v>
      </c>
      <c r="C265" s="48">
        <f>SUMIF($A$1:$A$258,"TYPE 1",$C$1:$C$258)</f>
        <v>798</v>
      </c>
      <c r="D265" s="3">
        <f>SUMIF($A$1:$A$258,"TYPE 1",$D$1:$D$258)</f>
        <v>96220493.100000009</v>
      </c>
      <c r="E265" s="3">
        <f>SUMIF($A$1:$A$258,"TYPE 1",$E$1:$E$258)</f>
        <v>68504471.150000006</v>
      </c>
      <c r="F265" s="3">
        <f>SUMIF($A$1:$A$258,"TYPE 1",$F$1:$F$258)</f>
        <v>27716021.949999999</v>
      </c>
      <c r="G265" s="3">
        <f>SUMIF($A$1:$A$258,"TYPE 1",$G$1:$G$258)</f>
        <v>7206165.7300000014</v>
      </c>
    </row>
    <row r="266" spans="1:7" x14ac:dyDescent="0.2">
      <c r="A266" s="47" t="s">
        <v>14</v>
      </c>
      <c r="B266" s="48">
        <f>SUMIF($A$1:$A$258,"TYPE 2",$B$1:$B$258)</f>
        <v>1096</v>
      </c>
      <c r="C266" s="48">
        <f>SUMIF($A$1:$A$258,"TYPE 2",$C$1:$C$258)</f>
        <v>381</v>
      </c>
      <c r="D266" s="3">
        <f>SUMIF($A$1:$A$258,"TYPE 2",$D$1:$D$258)</f>
        <v>35775969.700000003</v>
      </c>
      <c r="E266" s="3">
        <f>SUMIF($A$1:$A$258,"TYPE 2",$E$1:$E$258)</f>
        <v>25475270.200000003</v>
      </c>
      <c r="F266" s="3">
        <f>SUMIF($A$1:$A$258,"TYPE 2",$F$1:$F$258)</f>
        <v>10300699.5</v>
      </c>
      <c r="G266" s="3">
        <f>SUMIF($A$1:$A$258,"TYPE 2",$G$1:$G$258)</f>
        <v>2678181.8800000004</v>
      </c>
    </row>
    <row r="267" spans="1:7" x14ac:dyDescent="0.2">
      <c r="A267" s="47" t="s">
        <v>20</v>
      </c>
      <c r="B267" s="48">
        <f>SUMIF($A$1:$A$258,"TYPE 3",$B$1:$B$258)</f>
        <v>32</v>
      </c>
      <c r="C267" s="48">
        <f>SUMIF($A$1:$A$258,"TYPE 3",$C$1:$C$258)</f>
        <v>6</v>
      </c>
      <c r="D267" s="3">
        <f>SUMIF($A$1:$A$258,"TYPE 3",$D$1:$D$258)</f>
        <v>787051.15</v>
      </c>
      <c r="E267" s="3">
        <f>SUMIF($A$1:$A$258,"TYPE 3",$E$1:$E$258)</f>
        <v>570280.54999999993</v>
      </c>
      <c r="F267" s="3">
        <f>SUMIF($A$1:$A$258,"TYPE 3",$F$1:$F$258)</f>
        <v>216770.60000000003</v>
      </c>
      <c r="G267" s="3">
        <f>SUMIF($A$1:$A$258,"TYPE 3",$G$1:$G$258)</f>
        <v>56360.36</v>
      </c>
    </row>
    <row r="268" spans="1:7" x14ac:dyDescent="0.2">
      <c r="A268" s="47" t="s">
        <v>29</v>
      </c>
      <c r="B268" s="48">
        <f>SUMIF($A$1:$A$258,"TYPE 4",$B$1:$B$258)</f>
        <v>1031</v>
      </c>
      <c r="C268" s="48">
        <f>SUMIF($A$1:$A$258,"TYPE 4",$C$1:$C$258)</f>
        <v>16</v>
      </c>
      <c r="D268" s="3">
        <f>SUMIF($A$1:$A$258,"TYPE 4",$D$1:$D$258)</f>
        <v>44211322.500000007</v>
      </c>
      <c r="E268" s="3">
        <f>SUMIF($A$1:$A$258,"TYPE 4",$E$1:$E$258)</f>
        <v>33002921.5</v>
      </c>
      <c r="F268" s="3">
        <f>SUMIF($A$1:$A$258,"TYPE 4",$F$1:$F$258)</f>
        <v>11208401</v>
      </c>
      <c r="G268" s="3">
        <f>SUMIF($A$1:$A$258,"TYPE 4",$G$1:$G$258)</f>
        <v>2017512.18</v>
      </c>
    </row>
    <row r="269" spans="1:7" x14ac:dyDescent="0.2">
      <c r="A269" s="47" t="s">
        <v>15</v>
      </c>
      <c r="B269" s="48">
        <f>SUMIF($A$1:$A$258,"TYPE 5",$B$1:$B$258)</f>
        <v>7384</v>
      </c>
      <c r="C269" s="48">
        <f>SUMIF($A$1:$A$258,"TYPE 5",$C$1:$C$258)</f>
        <v>193</v>
      </c>
      <c r="D269" s="3">
        <f>SUMIF($A$1:$A$258,"TYPE 5",$D$1:$D$258)</f>
        <v>542382586.44999993</v>
      </c>
      <c r="E269" s="3">
        <f>SUMIF($A$1:$A$258,"TYPE 5",$E$1:$E$258)</f>
        <v>402171440.64999992</v>
      </c>
      <c r="F269" s="3">
        <f>SUMIF($A$1:$A$258,"TYPE 5",$F$1:$F$258)</f>
        <v>140211145.79999998</v>
      </c>
      <c r="G269" s="3">
        <f>SUMIF($A$1:$A$258,"TYPE 5",$G$1:$G$258)</f>
        <v>45568622.410000004</v>
      </c>
    </row>
    <row r="270" spans="1:7" ht="13.5" thickBot="1" x14ac:dyDescent="0.25">
      <c r="A270" s="47" t="s">
        <v>16</v>
      </c>
      <c r="B270" s="49">
        <f>SUM(B265:B269)-2</f>
        <v>11887</v>
      </c>
      <c r="C270" s="50">
        <f t="shared" ref="C270:D270" si="32">SUM(C265:C269)</f>
        <v>1394</v>
      </c>
      <c r="D270" s="51">
        <f t="shared" si="32"/>
        <v>719377422.89999998</v>
      </c>
      <c r="E270" s="51">
        <f>SUM(E265:E269)</f>
        <v>529724384.04999995</v>
      </c>
      <c r="F270" s="51">
        <f>SUM(F265:F269)</f>
        <v>189653038.84999999</v>
      </c>
      <c r="G270" s="51">
        <f>SUM(G265:G269)</f>
        <v>57526842.560000002</v>
      </c>
    </row>
    <row r="271" spans="1:7" ht="15.75" thickTop="1" x14ac:dyDescent="0.25">
      <c r="A271" s="52"/>
      <c r="B271" s="52"/>
      <c r="C271" s="52"/>
      <c r="D271" s="52"/>
      <c r="E271" s="53"/>
    </row>
    <row r="272" spans="1:7" ht="15" x14ac:dyDescent="0.25">
      <c r="A272" s="47" t="s">
        <v>58</v>
      </c>
      <c r="B272" s="47"/>
      <c r="C272" s="47"/>
      <c r="D272" s="54"/>
      <c r="E272" s="53"/>
    </row>
    <row r="273" spans="1:1" x14ac:dyDescent="0.2">
      <c r="A273" s="2" t="s">
        <v>59</v>
      </c>
    </row>
    <row r="274" spans="1:1" x14ac:dyDescent="0.2">
      <c r="A274" s="2" t="s">
        <v>60</v>
      </c>
    </row>
    <row r="275" spans="1:1" x14ac:dyDescent="0.2">
      <c r="A275" s="2" t="s">
        <v>61</v>
      </c>
    </row>
    <row r="276" spans="1:1" x14ac:dyDescent="0.2">
      <c r="A276" s="2" t="s">
        <v>62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2025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FY 2025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2025-04-21T19:15:59Z</dcterms:created>
  <dcterms:modified xsi:type="dcterms:W3CDTF">2025-04-21T19:17:20Z</dcterms:modified>
</cp:coreProperties>
</file>