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<sst xmlns="http://schemas.openxmlformats.org/spreadsheetml/2006/main" count="60" uniqueCount="41">
  <si>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</si>
  <si>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</si>
  <si>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</si>
  <si>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</si>
  <si>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</si>
  <si>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</si>
  <si>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</si>
  <si>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</si>
  <si>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</si>
  <si>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</si>
  <si>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</si>
  <si>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</si>
  <si>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</si>
  <si>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</si>
  <si>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</si>
  <si>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</si>
  <si>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</si>
  <si>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</si>
  <si>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</si>
  <si>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</si>
  <si>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</si>
  <si>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</si>
  <si>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</si>
  <si>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</si>
  <si>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</si>
  <si>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</si>
  <si>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</si>
  <si>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</si>
  <si>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</si>
  <si>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</si>
  <si>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</si>
  <si>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</si>
  <si>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</si>
  <si>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SEPTEMBER 30,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</si>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</sst>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22</v>
      </c>
      <c r="D9" s="26">
        <v>66794</v>
      </c>
      <c r="E9" s="27">
        <v>8058886.78</v>
      </c>
      <c r="F9" s="28">
        <f>E9*0.18</f>
        <v>1450599.6204</v>
      </c>
      <c r="G9" s="28">
        <f>E9-F9</f>
        <v>6608287.159600001</v>
      </c>
      <c r="H9" s="29">
        <f>G9*0.185</f>
        <v>1222533.124526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146613</v>
      </c>
      <c r="E10" s="35">
        <v>6502487.01</v>
      </c>
      <c r="F10" s="36">
        <f>E10*0.18</f>
        <v>1170447.6618</v>
      </c>
      <c r="G10" s="36">
        <f>E10-F10</f>
        <v>5332039.3482</v>
      </c>
      <c r="H10" s="37">
        <f>G10*0.185</f>
        <v>986427.279417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26</v>
      </c>
      <c r="D11" s="34">
        <v>155828</v>
      </c>
      <c r="E11" s="35">
        <v>7156754.41</v>
      </c>
      <c r="F11" s="36">
        <f>E11*0.18</f>
        <v>1288215.7937999999</v>
      </c>
      <c r="G11" s="36">
        <f>E11-F11</f>
        <v>5868538.6162</v>
      </c>
      <c r="H11" s="37">
        <f>G11*0.185</f>
        <v>1085679.643997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25</v>
      </c>
      <c r="D12" s="41">
        <v>24159</v>
      </c>
      <c r="E12" s="42">
        <v>1831016.37</v>
      </c>
      <c r="F12" s="43">
        <f>E12*0.18</f>
        <v>329582.9466</v>
      </c>
      <c r="G12" s="43">
        <f>E12-F12</f>
        <v>1501433.4234000002</v>
      </c>
      <c r="H12" s="44">
        <f>G12*0.185</f>
        <v>277765.183329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393394</v>
      </c>
      <c r="E13" s="43">
        <f>SUM(E9:E12)</f>
        <v>23549144.57</v>
      </c>
      <c r="F13" s="43">
        <f>SUM(F9:F12)</f>
        <v>4238846.0226</v>
      </c>
      <c r="G13" s="43">
        <f>SUM(G9:G12)</f>
        <v>19310298.5474</v>
      </c>
      <c r="H13" s="44">
        <f>SUM(H9:H12)</f>
        <v>3572405.2312690006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39692</v>
      </c>
      <c r="C27" s="67">
        <v>39661</v>
      </c>
      <c r="D27" s="68" t="s">
        <v>29</v>
      </c>
      <c r="E27" s="69" t="s">
        <v>30</v>
      </c>
      <c r="F27" s="70">
        <v>39326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8058886.78</v>
      </c>
      <c r="C28" s="27">
        <v>14071110</v>
      </c>
      <c r="D28" s="73">
        <f>B28-C28</f>
        <v>-6012223.22</v>
      </c>
      <c r="E28" s="74">
        <f>D28/C28</f>
        <v>-0.42727426763062754</v>
      </c>
      <c r="F28" s="75">
        <v>13354209.22</v>
      </c>
      <c r="G28" s="76">
        <f>B28-F28</f>
        <v>-5295322.44</v>
      </c>
      <c r="H28" s="74">
        <f>G28/F28</f>
        <v>-0.39652834194550685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6502487.01</v>
      </c>
      <c r="C29" s="35">
        <v>8739957</v>
      </c>
      <c r="D29" s="79">
        <f>B29-C29</f>
        <v>-2237469.99</v>
      </c>
      <c r="E29" s="80">
        <f>D29/C29</f>
        <v>-0.2560046908697606</v>
      </c>
      <c r="F29" s="50">
        <v>7505483</v>
      </c>
      <c r="G29" s="81">
        <f>B29-F29</f>
        <v>-1002995.9900000002</v>
      </c>
      <c r="H29" s="80">
        <f>G29/F29</f>
        <v>-0.13363510249773403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7156754.41</v>
      </c>
      <c r="C30" s="35">
        <v>8240732</v>
      </c>
      <c r="D30" s="79">
        <f>B30-C30</f>
        <v>-1083977.5899999999</v>
      </c>
      <c r="E30" s="80">
        <f>D30/C30</f>
        <v>-0.1315389931379882</v>
      </c>
      <c r="F30" s="50">
        <v>8657181.88</v>
      </c>
      <c r="G30" s="81">
        <f>B30-F30</f>
        <v>-1500427.4700000007</v>
      </c>
      <c r="H30" s="80">
        <f>G30/F30</f>
        <v>-0.1733159232181917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1831016.37</v>
      </c>
      <c r="C31" s="42">
        <v>2231002</v>
      </c>
      <c r="D31" s="84">
        <f>B31-C31</f>
        <v>-399985.6299999999</v>
      </c>
      <c r="E31" s="85">
        <f>D31/C31</f>
        <v>-0.17928519562062242</v>
      </c>
      <c r="F31" s="86">
        <v>360605.57</v>
      </c>
      <c r="G31" s="87">
        <f>B31-F31</f>
        <v>1470410.8</v>
      </c>
      <c r="H31" s="85">
        <f>G31/F31</f>
        <v>4.077615329125393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23549144.57</v>
      </c>
      <c r="C32" s="89">
        <f>SUM(C28:C31)</f>
        <v>33282801</v>
      </c>
      <c r="D32" s="90">
        <f>SUM(D28:D31)</f>
        <v>-9733656.43</v>
      </c>
      <c r="E32" s="85">
        <f>D32/C32</f>
        <v>-0.29245304293950497</v>
      </c>
      <c r="F32" s="91">
        <f>SUM(F28:F31)</f>
        <v>29877479.67</v>
      </c>
      <c r="G32" s="90">
        <f>SUM(G28:G31)</f>
        <v>-6328335.1000000015</v>
      </c>
      <c r="H32" s="85">
        <f>G32/F32</f>
        <v>-0.211809535807476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D9+222506</f>
        <v>289300</v>
      </c>
      <c r="D46" s="99">
        <f>E9+29136564</f>
        <v>37195450.78</v>
      </c>
      <c r="E46" s="99">
        <f>F9+5244581</f>
        <v>6695180.6204</v>
      </c>
      <c r="F46" s="99">
        <f>G9+23891982</f>
        <v>30500269.1596</v>
      </c>
      <c r="G46" s="99">
        <f>0.185*F46</f>
        <v>5642549.7945260005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D10+363758</f>
        <v>510371</v>
      </c>
      <c r="D47" s="101">
        <f>E10+16986301</f>
        <v>23488788.009999998</v>
      </c>
      <c r="E47" s="101">
        <f>F10+3057534</f>
        <v>4227981.6618</v>
      </c>
      <c r="F47" s="101">
        <f>G10+13928766</f>
        <v>19260805.3482</v>
      </c>
      <c r="G47" s="101">
        <f>0.185*F47</f>
        <v>3563248.989417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D11+407655</f>
        <v>563483</v>
      </c>
      <c r="D48" s="101">
        <f>E11+17214379</f>
        <v>24371133.41</v>
      </c>
      <c r="E48" s="101">
        <f>F11+3098588</f>
        <v>4386803.7938</v>
      </c>
      <c r="F48" s="101">
        <f>G11+14115790</f>
        <v>19984328.6162</v>
      </c>
      <c r="G48" s="101">
        <f>0.185*F48</f>
        <v>3697100.793997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D12+72086</f>
        <v>96245</v>
      </c>
      <c r="D49" s="103">
        <f>E12+4734496</f>
        <v>6565512.37</v>
      </c>
      <c r="E49" s="103">
        <f>F12+852209</f>
        <v>1181791.9466</v>
      </c>
      <c r="F49" s="103">
        <f>G12+3882287</f>
        <v>5383720.4234</v>
      </c>
      <c r="G49" s="103">
        <f>0.185*F49</f>
        <v>995988.278329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1459399</v>
      </c>
      <c r="D50" s="103">
        <f>SUM(D46:D49)</f>
        <v>91620884.57000001</v>
      </c>
      <c r="E50" s="103">
        <f>SUM(E46:E49)</f>
        <v>16491758.0226</v>
      </c>
      <c r="F50" s="103">
        <f>SUM(F46:F49)</f>
        <v>75129123.5474</v>
      </c>
      <c r="G50" s="103">
        <f>SUM(G46:G49)</f>
        <v>13898887.856269002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2008-10-20T14:41:29Z</dcterms:created>
  <dcterms:modified xsi:type="dcterms:W3CDTF">2008-10-20T14:41:42Z</dcterms:modified>
  <cp:category/>
  <cp:version/>
  <cp:contentType/>
  <cp:contentStatus/>
</cp:coreProperties>
</file>