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<sst xmlns="http://schemas.openxmlformats.org/spreadsheetml/2006/main" count="57" uniqueCount="40">
  <si>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</si>
  <si>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</si>
  <si>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</si>
  <si>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</si>
  <si>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MAY 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</si>
  <si>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</si>
  <si>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</si>
  <si>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</si>
  <si>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</si>
  <si>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</si>
  <si>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</si>
  <si>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</si>
  <si>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</si>
  <si>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</si>
  <si>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</si>
  <si>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</si>
  <si>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</si>
  <si>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</si>
  <si>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</si>
  <si>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</si>
  <si>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</si>
  <si>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</si>
  <si>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</si>
  <si>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</si>
  <si>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</si>
  <si>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</si>
  <si>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</si>
  <si>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</si>
  <si>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</si>
  <si>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</si>
  <si>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</si>
  <si>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</si>
  <si>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2006 - MAY 31,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</si>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</sst>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143769</v>
      </c>
      <c r="E9" s="26">
        <v>13296075</v>
      </c>
      <c r="F9" s="27">
        <f>E9*0.18</f>
        <v>2393293.5</v>
      </c>
      <c r="G9" s="28">
        <f>E9-F9</f>
        <v>10902781.5</v>
      </c>
      <c r="H9" s="29">
        <f>G9*0.185</f>
        <v>2017014.5775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191922</v>
      </c>
      <c r="E10" s="34">
        <v>8216781</v>
      </c>
      <c r="F10" s="35">
        <f>E10*0.18</f>
        <v>1479020.5799999998</v>
      </c>
      <c r="G10" s="36">
        <f>E10-F10</f>
        <v>6737760.42</v>
      </c>
      <c r="H10" s="37">
        <f>G10*0.185</f>
        <v>1246485.6777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208006</v>
      </c>
      <c r="E11" s="42">
        <v>9372365</v>
      </c>
      <c r="F11" s="43">
        <f>E11*0.18</f>
        <v>1687025.7</v>
      </c>
      <c r="G11" s="44">
        <f>E11-F11</f>
        <v>7685339.3</v>
      </c>
      <c r="H11" s="45">
        <f>G11*0.185</f>
        <v>1421787.7704999999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543697</v>
      </c>
      <c r="E12" s="43">
        <f>SUM(E9:E11)</f>
        <v>30885221</v>
      </c>
      <c r="F12" s="43">
        <f>SUM(F9:F11)</f>
        <v>5559339.78</v>
      </c>
      <c r="G12" s="43">
        <f>SUM(G9:G11)</f>
        <v>25325881.220000003</v>
      </c>
      <c r="H12" s="45">
        <f>SUM(H9:H11)</f>
        <v>4685288.025699999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52"/>
      <c r="I13" s="5"/>
      <c r="J13" s="5"/>
      <c r="K13" s="5"/>
      <c r="L13" s="5"/>
    </row>
    <row r="14" spans="1:12" ht="12.75">
      <c r="A14" s="47"/>
      <c r="B14" s="48"/>
      <c r="C14" s="49"/>
      <c r="D14" s="50"/>
      <c r="E14" s="51"/>
      <c r="F14" s="51"/>
      <c r="G14" s="51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3" t="s">
        <v>39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4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25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26</v>
      </c>
      <c r="D24" s="59"/>
      <c r="E24" s="59"/>
      <c r="F24" s="59" t="s">
        <v>27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39203</v>
      </c>
      <c r="C26" s="67">
        <v>39174</v>
      </c>
      <c r="D26" s="68" t="s">
        <v>28</v>
      </c>
      <c r="E26" s="69" t="s">
        <v>29</v>
      </c>
      <c r="F26" s="70">
        <v>38838</v>
      </c>
      <c r="G26" s="68" t="s">
        <v>28</v>
      </c>
      <c r="H26" s="69" t="s">
        <v>29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13296075</v>
      </c>
      <c r="C27" s="26">
        <v>13379484</v>
      </c>
      <c r="D27" s="73">
        <f>B27-C27</f>
        <v>-83409</v>
      </c>
      <c r="E27" s="74">
        <f>D27/C27</f>
        <v>-0.006234096920329663</v>
      </c>
      <c r="F27" s="27">
        <v>14845392</v>
      </c>
      <c r="G27" s="75">
        <f>B27-F27</f>
        <v>-1549317</v>
      </c>
      <c r="H27" s="74">
        <f>G27/F27</f>
        <v>-0.10436349541999296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8216781</v>
      </c>
      <c r="C28" s="34">
        <v>7924277</v>
      </c>
      <c r="D28" s="78">
        <f>B28-C28</f>
        <v>292504</v>
      </c>
      <c r="E28" s="74">
        <f>D28/C28</f>
        <v>0.036912389609802886</v>
      </c>
      <c r="F28" s="35">
        <v>8574544</v>
      </c>
      <c r="G28" s="79">
        <f>B28-F28</f>
        <v>-357763</v>
      </c>
      <c r="H28" s="74">
        <f>G28/F28</f>
        <v>-0.041723851437464196</v>
      </c>
      <c r="I28" s="5"/>
      <c r="J28" s="5"/>
      <c r="K28" s="5"/>
      <c r="L28" s="5"/>
    </row>
    <row r="29" spans="1:12" ht="13.5" thickBot="1">
      <c r="A29" s="80" t="s">
        <v>20</v>
      </c>
      <c r="B29" s="81">
        <f>E11</f>
        <v>9372365</v>
      </c>
      <c r="C29" s="42">
        <v>9124192</v>
      </c>
      <c r="D29" s="82">
        <f>B29-C29</f>
        <v>248173</v>
      </c>
      <c r="E29" s="83">
        <f>D29/C29</f>
        <v>0.027199449551258897</v>
      </c>
      <c r="F29" s="43">
        <v>8918474</v>
      </c>
      <c r="G29" s="84">
        <f>B29-F29</f>
        <v>453891</v>
      </c>
      <c r="H29" s="83">
        <f>G29/F29</f>
        <v>0.05089334789785786</v>
      </c>
      <c r="I29" s="5"/>
      <c r="J29" s="5"/>
      <c r="K29" s="5"/>
      <c r="L29" s="5"/>
    </row>
    <row r="30" spans="1:12" ht="12.75" customHeight="1" thickBot="1">
      <c r="A30" s="4"/>
      <c r="B30" s="85">
        <f>SUM(B27:B29)</f>
        <v>30885221</v>
      </c>
      <c r="C30" s="85">
        <f>SUM(C27:C29)</f>
        <v>30427953</v>
      </c>
      <c r="D30" s="86">
        <f>SUM(D27:D29)</f>
        <v>457268</v>
      </c>
      <c r="E30" s="83">
        <f>D30/C30</f>
        <v>0.01502789228049616</v>
      </c>
      <c r="F30" s="87">
        <f>SUM(F27:F29)</f>
        <v>32338410</v>
      </c>
      <c r="G30" s="86">
        <f>SUM(G27:G29)</f>
        <v>-1453189</v>
      </c>
      <c r="H30" s="83">
        <f>G30/F30</f>
        <v>-0.04493693412879607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8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9"/>
      <c r="D36" s="89"/>
      <c r="E36" s="89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7"/>
      <c r="C37" s="89"/>
      <c r="D37" s="89"/>
      <c r="E37" s="89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90"/>
      <c r="C38" s="91" t="s">
        <v>32</v>
      </c>
      <c r="D38" s="89"/>
      <c r="E38" s="89"/>
      <c r="F38" s="4"/>
      <c r="G38" s="4"/>
      <c r="H38" s="4"/>
      <c r="I38" s="5"/>
      <c r="J38" s="5"/>
      <c r="K38" s="5"/>
      <c r="L38" s="5"/>
    </row>
    <row r="39" spans="1:12" ht="15">
      <c r="A39" s="1"/>
      <c r="B39" s="90"/>
      <c r="C39" s="91" t="s">
        <v>33</v>
      </c>
      <c r="D39" s="89"/>
      <c r="E39" s="89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2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3"/>
      <c r="B41" s="48"/>
      <c r="C41" s="93"/>
      <c r="D41" s="93"/>
      <c r="E41" s="93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4">
        <f>D9+1683278</f>
        <v>1827047</v>
      </c>
      <c r="D44" s="95">
        <f>E9+134759323</f>
        <v>148055398</v>
      </c>
      <c r="E44" s="96">
        <f>F9+24256680</f>
        <v>26649973.5</v>
      </c>
      <c r="F44" s="95">
        <f>G9+110502644</f>
        <v>121405425.5</v>
      </c>
      <c r="G44" s="95">
        <f>0.185*F44</f>
        <v>22460003.7175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7">
        <f>D10+1710225</f>
        <v>1902147</v>
      </c>
      <c r="D45" s="98">
        <f>E10+83329407</f>
        <v>91546188</v>
      </c>
      <c r="E45" s="99">
        <f>F10+14999294</f>
        <v>16478314.58</v>
      </c>
      <c r="F45" s="98">
        <f>G10+68330113</f>
        <v>75067873.42</v>
      </c>
      <c r="G45" s="98">
        <f>0.185*F45</f>
        <v>13887556.582700001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100">
        <f>D11+2061359</f>
        <v>2269365</v>
      </c>
      <c r="D46" s="101">
        <f>E11+86700069</f>
        <v>96072434</v>
      </c>
      <c r="E46" s="102">
        <f>F11+15606014</f>
        <v>17293039.7</v>
      </c>
      <c r="F46" s="101">
        <f>G11+71094056</f>
        <v>78779395.3</v>
      </c>
      <c r="G46" s="101">
        <f>0.185*F46</f>
        <v>14574188.1305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103">
        <f>SUM(C44:C46)</f>
        <v>5998559</v>
      </c>
      <c r="D47" s="101">
        <f>SUM(D44:D46)</f>
        <v>335674020</v>
      </c>
      <c r="E47" s="101">
        <f>SUM(E44:E46)</f>
        <v>60421327.78</v>
      </c>
      <c r="F47" s="101">
        <f>SUM(F44:F46)</f>
        <v>275252694.22</v>
      </c>
      <c r="G47" s="101">
        <f>SUM(G44:G46)</f>
        <v>50921748.430700004</v>
      </c>
      <c r="H47" s="4"/>
      <c r="I47" s="5"/>
      <c r="J47" s="5"/>
      <c r="K47" s="5"/>
      <c r="L47" s="5"/>
    </row>
    <row r="48" spans="1:12" ht="12">
      <c r="A48" s="5"/>
      <c r="B48" s="5"/>
      <c r="C48" s="104"/>
      <c r="D48" s="104"/>
      <c r="E48" s="104"/>
      <c r="F48" s="104"/>
      <c r="G48" s="104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5"/>
      <c r="B50" s="105"/>
      <c r="C50" s="105"/>
      <c r="D50" s="105"/>
      <c r="E50" s="5"/>
      <c r="F50" s="5"/>
      <c r="G50" s="5"/>
      <c r="H50" s="5"/>
      <c r="I50" s="5"/>
      <c r="J50" s="5"/>
      <c r="K50" s="5"/>
      <c r="L50" s="5"/>
    </row>
    <row r="51" spans="1:12" ht="15">
      <c r="A51" s="106"/>
      <c r="B51" s="105"/>
      <c r="C51" s="105"/>
      <c r="D51" s="105"/>
      <c r="E51" s="5"/>
      <c r="F51" s="5"/>
      <c r="G51" s="5"/>
      <c r="H51" s="5"/>
      <c r="I51" s="5"/>
      <c r="J51" s="5"/>
      <c r="K51" s="5"/>
      <c r="L51" s="5"/>
    </row>
    <row r="52" spans="1:12" ht="12">
      <c r="A52" s="105"/>
      <c r="B52" s="105"/>
      <c r="C52" s="105"/>
      <c r="D52" s="10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2007-06-19T15:33:14Z</dcterms:created>
  <dcterms:modified xsi:type="dcterms:W3CDTF">2007-06-19T15:33:28Z</dcterms:modified>
  <cp:category/>
  <cp:version/>
  <cp:contentType/>
  <cp:contentStatus/>
</cp:coreProperties>
</file>