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80" windowWidth="18900" windowHeight="7060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E46" i="1"/>
  <c r="E50" i="1" s="1"/>
  <c r="F32" i="1"/>
  <c r="C32" i="1"/>
  <c r="G31" i="1"/>
  <c r="H31" i="1" s="1"/>
  <c r="D31" i="1"/>
  <c r="E31" i="1" s="1"/>
  <c r="B31" i="1"/>
  <c r="B30" i="1"/>
  <c r="D30" i="1" s="1"/>
  <c r="E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2" i="1" s="1"/>
  <c r="H28" i="1" l="1"/>
  <c r="B32" i="1"/>
  <c r="F46" i="1"/>
  <c r="G9" i="1"/>
  <c r="D28" i="1"/>
  <c r="G30" i="1"/>
  <c r="H30" i="1" s="1"/>
  <c r="C10" i="1"/>
  <c r="C11" i="1"/>
  <c r="F50" i="1" l="1"/>
  <c r="G46" i="1"/>
  <c r="G50" i="1" s="1"/>
  <c r="D32" i="1"/>
  <c r="E32" i="1" s="1"/>
  <c r="E28" i="1"/>
  <c r="G13" i="1"/>
  <c r="H9" i="1"/>
  <c r="H13" i="1" s="1"/>
  <c r="G32" i="1"/>
  <c r="H32" i="1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<sst xmlns="http://schemas.openxmlformats.org/spreadsheetml/2006/main" count="60" uniqueCount="41">
  <si>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</si>
  <si>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</si>
  <si>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</si>
  <si>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</si>
  <si>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MARCH 2014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</si>
  <si>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</si>
  <si>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</si>
  <si>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</si>
  <si>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</si>
  <si>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</si>
  <si>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</si>
  <si>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</si>
  <si>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</si>
  <si>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</si>
  <si>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</si>
  <si>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</si>
  <si>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</si>
  <si>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</si>
  <si>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</si>
  <si>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</si>
  <si>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</si>
  <si>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</si>
  <si>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</si>
  <si>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</si>
  <si>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</si>
  <si>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</si>
  <si>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</si>
  <si>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</si>
  <si>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</si>
  <si>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</si>
  <si>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</si>
  <si>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</si>
  <si>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</si>
  <si>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</si>
  <si>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2013 - MARCH 31, 2014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</si>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</sst>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03%20March%20Gaming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Sheet1"/>
    </sheetNames>
    <sheetDataSet>
      <sheetData sheetId="0">
        <row r="8">
          <cell r="C8">
            <v>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9" sqref="A9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f>'[1]Riverboat Revenue'!C8</f>
        <v>31</v>
      </c>
      <c r="D9" s="26">
        <v>172552</v>
      </c>
      <c r="E9" s="27">
        <v>17628440.489999998</v>
      </c>
      <c r="F9" s="28">
        <f>E9*0.18</f>
        <v>3173119.2881999994</v>
      </c>
      <c r="G9" s="28">
        <f>E9-F9</f>
        <v>14455321.2018</v>
      </c>
      <c r="H9" s="29">
        <f>G9*0.185</f>
        <v>2674234.4223329998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f>C9</f>
        <v>31</v>
      </c>
      <c r="D10" s="34">
        <v>82656</v>
      </c>
      <c r="E10" s="35">
        <v>6077390.9900000002</v>
      </c>
      <c r="F10" s="36">
        <f>E10*0.18</f>
        <v>1093930.3781999999</v>
      </c>
      <c r="G10" s="36">
        <f>E10-F10</f>
        <v>4983460.6118000001</v>
      </c>
      <c r="H10" s="37">
        <f>G10*0.185</f>
        <v>921940.21318299999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f>C9</f>
        <v>31</v>
      </c>
      <c r="D11" s="34">
        <v>121840</v>
      </c>
      <c r="E11" s="35">
        <v>8548904.4000000004</v>
      </c>
      <c r="F11" s="36">
        <f>E11*0.18</f>
        <v>1538802.7919999999</v>
      </c>
      <c r="G11" s="36">
        <f>E11-F11</f>
        <v>7010101.6080000009</v>
      </c>
      <c r="H11" s="37">
        <f>G11*0.185</f>
        <v>1296868.7974800002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f>C9</f>
        <v>31</v>
      </c>
      <c r="D12" s="41">
        <v>73373</v>
      </c>
      <c r="E12" s="42">
        <v>4786683.7300000004</v>
      </c>
      <c r="F12" s="43">
        <f>E12*0.18</f>
        <v>861603.07140000002</v>
      </c>
      <c r="G12" s="43">
        <f>E12-F12</f>
        <v>3925080.6586000007</v>
      </c>
      <c r="H12" s="44">
        <f>G12*0.185</f>
        <v>726139.92184100009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f>SUM(D9:D12)</f>
        <v>450421</v>
      </c>
      <c r="E13" s="43">
        <f>SUM(E9:E12)</f>
        <v>37041419.609999999</v>
      </c>
      <c r="F13" s="43">
        <f>SUM(F9:F12)</f>
        <v>6667455.5297999997</v>
      </c>
      <c r="G13" s="43">
        <f>SUM(G9:G12)</f>
        <v>30373964.080200002</v>
      </c>
      <c r="H13" s="44">
        <f>SUM(H9:H12)</f>
        <v>5619183.3548370004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41699</v>
      </c>
      <c r="C27" s="67">
        <v>41671</v>
      </c>
      <c r="D27" s="68" t="s">
        <v>30</v>
      </c>
      <c r="E27" s="69" t="s">
        <v>31</v>
      </c>
      <c r="F27" s="70">
        <v>41334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f>E9</f>
        <v>17628440.489999998</v>
      </c>
      <c r="C28" s="27">
        <v>16409981.359999999</v>
      </c>
      <c r="D28" s="73">
        <f>B28-C28</f>
        <v>1218459.129999999</v>
      </c>
      <c r="E28" s="74">
        <f>D28/C28</f>
        <v>7.4251097747742897E-2</v>
      </c>
      <c r="F28" s="75">
        <v>18915161.559999999</v>
      </c>
      <c r="G28" s="76">
        <f>B28-F28</f>
        <v>-1286721.0700000003</v>
      </c>
      <c r="H28" s="74">
        <f>G28/F28</f>
        <v>-6.802590958149872E-2</v>
      </c>
      <c r="I28" s="5"/>
      <c r="J28" s="5"/>
      <c r="K28" s="5"/>
      <c r="L28" s="5"/>
    </row>
    <row r="29" spans="1:12" x14ac:dyDescent="0.25">
      <c r="A29" s="77" t="s">
        <v>19</v>
      </c>
      <c r="B29" s="78">
        <f>E10</f>
        <v>6077390.9900000002</v>
      </c>
      <c r="C29" s="35">
        <v>5516288.9699999997</v>
      </c>
      <c r="D29" s="79">
        <f>B29-C29</f>
        <v>561102.02000000048</v>
      </c>
      <c r="E29" s="80">
        <f>D29/C29</f>
        <v>0.10171729999126577</v>
      </c>
      <c r="F29" s="50">
        <v>6605831.6299999999</v>
      </c>
      <c r="G29" s="81">
        <f>B29-F29</f>
        <v>-528440.63999999966</v>
      </c>
      <c r="H29" s="80">
        <f>G29/F29</f>
        <v>-7.9996080675159398E-2</v>
      </c>
      <c r="I29" s="5"/>
      <c r="J29" s="5"/>
      <c r="K29" s="5"/>
      <c r="L29" s="5"/>
    </row>
    <row r="30" spans="1:12" x14ac:dyDescent="0.25">
      <c r="A30" s="77" t="s">
        <v>20</v>
      </c>
      <c r="B30" s="78">
        <f>E11</f>
        <v>8548904.4000000004</v>
      </c>
      <c r="C30" s="35">
        <v>8033277.71</v>
      </c>
      <c r="D30" s="79">
        <f>B30-C30</f>
        <v>515626.69000000041</v>
      </c>
      <c r="E30" s="80">
        <f>D30/C30</f>
        <v>6.4186339451222638E-2</v>
      </c>
      <c r="F30" s="50">
        <v>8879851.7699999996</v>
      </c>
      <c r="G30" s="81">
        <f>B30-F30</f>
        <v>-330947.36999999918</v>
      </c>
      <c r="H30" s="80">
        <f>G30/F30</f>
        <v>-3.7269470096120673E-2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f>E12</f>
        <v>4786683.7300000004</v>
      </c>
      <c r="C31" s="42">
        <v>4463321.26</v>
      </c>
      <c r="D31" s="84">
        <f>B31-C31</f>
        <v>323362.47000000067</v>
      </c>
      <c r="E31" s="85">
        <f>D31/C31</f>
        <v>7.2448844966181231E-2</v>
      </c>
      <c r="F31" s="86">
        <v>4848434.92</v>
      </c>
      <c r="G31" s="87">
        <f>B31-F31</f>
        <v>-61751.189999999478</v>
      </c>
      <c r="H31" s="85">
        <f>G31/F31</f>
        <v>-1.2736314092878342E-2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f>SUM(B28:B31)</f>
        <v>37041419.609999999</v>
      </c>
      <c r="C32" s="89">
        <f>SUM(C28:C31)</f>
        <v>34422869.299999997</v>
      </c>
      <c r="D32" s="90">
        <f>SUM(D28:D31)</f>
        <v>2618550.3100000005</v>
      </c>
      <c r="E32" s="85">
        <f>D32/C32</f>
        <v>7.6070076761439551E-2</v>
      </c>
      <c r="F32" s="91">
        <f>SUM(F28:F31)</f>
        <v>39249279.879999995</v>
      </c>
      <c r="G32" s="90">
        <f>SUM(G28:G31)</f>
        <v>-2207860.2699999986</v>
      </c>
      <c r="H32" s="85">
        <f>G32/F32</f>
        <v>-5.6252249130436756E-2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1419472</v>
      </c>
      <c r="D46" s="99">
        <v>140160957.94999999</v>
      </c>
      <c r="E46" s="99">
        <f>D46*0.18</f>
        <v>25228972.430999998</v>
      </c>
      <c r="F46" s="99">
        <f>D46-E46</f>
        <v>114931985.51899999</v>
      </c>
      <c r="G46" s="99">
        <f>0.185*F46</f>
        <v>21262417.321015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762021</v>
      </c>
      <c r="D47" s="101">
        <v>46913459.399999999</v>
      </c>
      <c r="E47" s="101">
        <f>D47*0.18</f>
        <v>8444422.6919999998</v>
      </c>
      <c r="F47" s="101">
        <f>D47-E47</f>
        <v>38469036.707999997</v>
      </c>
      <c r="G47" s="101">
        <f>0.185*F47</f>
        <v>7116771.7909799991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1018625</v>
      </c>
      <c r="D48" s="101">
        <v>67967669.560000002</v>
      </c>
      <c r="E48" s="101">
        <f>D48*0.18</f>
        <v>12234180.5208</v>
      </c>
      <c r="F48" s="101">
        <f>D48-E48</f>
        <v>55733489.0392</v>
      </c>
      <c r="G48" s="101">
        <f>0.185*F48</f>
        <v>10310695.472252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577405</v>
      </c>
      <c r="D49" s="103">
        <v>34921760.369999997</v>
      </c>
      <c r="E49" s="103">
        <f>D49*0.18</f>
        <v>6285916.8665999994</v>
      </c>
      <c r="F49" s="103">
        <f>D49-E49</f>
        <v>28635843.503399998</v>
      </c>
      <c r="G49" s="103">
        <f>0.185*F49</f>
        <v>5297631.0481289998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f>SUM(C46:C49)</f>
        <v>3777523</v>
      </c>
      <c r="D50" s="103">
        <f>SUM(D46:D49)</f>
        <v>289963847.27999997</v>
      </c>
      <c r="E50" s="103">
        <f>SUM(E46:E49)</f>
        <v>52193492.510399997</v>
      </c>
      <c r="F50" s="103">
        <f>SUM(F46:F49)</f>
        <v>237770354.7696</v>
      </c>
      <c r="G50" s="103">
        <f>SUM(G46:G49)</f>
        <v>43987515.632376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2014-04-22T22:17:21Z</dcterms:created>
  <dcterms:modified xsi:type="dcterms:W3CDTF">2014-04-22T22:17:33Z</dcterms:modified>
</cp:coreProperties>
</file>