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iverboat Revenue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<sst xmlns="http://schemas.openxmlformats.org/spreadsheetml/2006/main" count="66" uniqueCount="41">
  <si>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</si>
  <si>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</si>
  <si>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</si>
  <si>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JUNE 2008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</si>
  <si>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</si>
  <si>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</si>
  <si>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</si>
  <si>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</si>
  <si>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</si>
  <si>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</si>
  <si>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</si>
  <si>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</si>
  <si>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</si>
  <si>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</si>
  <si>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</si>
  <si>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</si>
  <si>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</si>
  <si>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</si>
  <si>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</si>
  <si>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</si>
  <si>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</si>
  <si>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</si>
  <si>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</si>
  <si>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</si>
  <si>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</si>
  <si>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</si>
  <si>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</si>
  <si>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</si>
  <si>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</si>
  <si>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</si>
  <si>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</si>
  <si>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</si>
  <si>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2007 -  JUNE 30, 2008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</si>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</sst>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30</v>
      </c>
      <c r="D8" s="38">
        <v>123712</v>
      </c>
      <c r="E8" s="39">
        <v>7250189.76</v>
      </c>
      <c r="F8" s="40">
        <f aca="true" t="shared" si="0" ref="F8:F20">E8*0.215</f>
        <v>1558790.7984</v>
      </c>
      <c r="G8" s="39">
        <v>8215205.72</v>
      </c>
      <c r="H8" s="41">
        <v>7871516.97</v>
      </c>
    </row>
    <row r="9" spans="1:8" ht="15.75" customHeight="1">
      <c r="A9" s="42" t="s">
        <v>18</v>
      </c>
      <c r="B9" s="43">
        <v>36880</v>
      </c>
      <c r="C9" s="44">
        <v>30</v>
      </c>
      <c r="D9" s="38">
        <v>271988</v>
      </c>
      <c r="E9" s="45">
        <v>13512822.23</v>
      </c>
      <c r="F9" s="46">
        <f t="shared" si="0"/>
        <v>2905256.7794500003</v>
      </c>
      <c r="G9" s="45">
        <v>14195341.62</v>
      </c>
      <c r="H9" s="47">
        <v>12672250.81</v>
      </c>
    </row>
    <row r="10" spans="1:8" ht="15.75" customHeight="1">
      <c r="A10" s="42" t="s">
        <v>19</v>
      </c>
      <c r="B10" s="43">
        <v>34524</v>
      </c>
      <c r="C10" s="44">
        <v>30</v>
      </c>
      <c r="D10" s="38">
        <v>200876</v>
      </c>
      <c r="E10" s="45">
        <v>22332647.14</v>
      </c>
      <c r="F10" s="46">
        <f t="shared" si="0"/>
        <v>4801519.1351</v>
      </c>
      <c r="G10" s="45">
        <v>25488633.65</v>
      </c>
      <c r="H10" s="47">
        <v>24007047.79</v>
      </c>
    </row>
    <row r="11" spans="1:8" ht="15.75" customHeight="1">
      <c r="A11" s="42" t="s">
        <v>20</v>
      </c>
      <c r="B11" s="43">
        <v>34474</v>
      </c>
      <c r="C11" s="44">
        <v>30</v>
      </c>
      <c r="D11" s="38">
        <v>133390</v>
      </c>
      <c r="E11" s="45">
        <v>7343621.39</v>
      </c>
      <c r="F11" s="46">
        <f t="shared" si="0"/>
        <v>1578878.59885</v>
      </c>
      <c r="G11" s="45">
        <v>8359493.33</v>
      </c>
      <c r="H11" s="47">
        <v>8413005.8</v>
      </c>
    </row>
    <row r="12" spans="1:8" ht="15.75" customHeight="1">
      <c r="A12" s="42" t="s">
        <v>21</v>
      </c>
      <c r="B12" s="43">
        <v>38127</v>
      </c>
      <c r="C12" s="44">
        <v>30</v>
      </c>
      <c r="D12" s="38">
        <v>168543</v>
      </c>
      <c r="E12" s="45">
        <v>10553813.96</v>
      </c>
      <c r="F12" s="46">
        <f t="shared" si="0"/>
        <v>2269070.0014</v>
      </c>
      <c r="G12" s="45">
        <v>11799797.36</v>
      </c>
      <c r="H12" s="47">
        <v>11071172.63</v>
      </c>
    </row>
    <row r="13" spans="1:8" ht="15.75" customHeight="1">
      <c r="A13" s="48" t="s">
        <v>22</v>
      </c>
      <c r="B13" s="49">
        <v>35258</v>
      </c>
      <c r="C13" s="44">
        <v>30</v>
      </c>
      <c r="D13" s="50">
        <v>146161</v>
      </c>
      <c r="E13" s="51">
        <v>11148362.89</v>
      </c>
      <c r="F13" s="52">
        <f t="shared" si="0"/>
        <v>2396898.02135</v>
      </c>
      <c r="G13" s="51">
        <v>11893290.68</v>
      </c>
      <c r="H13" s="53">
        <v>11705598.68</v>
      </c>
    </row>
    <row r="14" spans="1:8" ht="15.75" customHeight="1">
      <c r="A14" s="48" t="s">
        <v>23</v>
      </c>
      <c r="B14" s="49">
        <v>34909</v>
      </c>
      <c r="C14" s="44">
        <v>30</v>
      </c>
      <c r="D14" s="50">
        <v>54862</v>
      </c>
      <c r="E14" s="51">
        <v>2244606.18</v>
      </c>
      <c r="F14" s="52">
        <f t="shared" si="0"/>
        <v>482590.3287</v>
      </c>
      <c r="G14" s="51">
        <v>2594453.76</v>
      </c>
      <c r="H14" s="53">
        <v>2754755.71</v>
      </c>
    </row>
    <row r="15" spans="1:8" ht="15.75" customHeight="1">
      <c r="A15" s="48" t="s">
        <v>24</v>
      </c>
      <c r="B15" s="49">
        <v>38495</v>
      </c>
      <c r="C15" s="44">
        <v>30</v>
      </c>
      <c r="D15" s="50">
        <v>440901</v>
      </c>
      <c r="E15" s="51">
        <v>30106977.48</v>
      </c>
      <c r="F15" s="52">
        <f t="shared" si="0"/>
        <v>6473000.1582</v>
      </c>
      <c r="G15" s="51">
        <v>30301820.53</v>
      </c>
      <c r="H15" s="53">
        <v>28500753.48</v>
      </c>
    </row>
    <row r="16" spans="1:8" ht="15.75" customHeight="1">
      <c r="A16" s="42" t="s">
        <v>25</v>
      </c>
      <c r="B16" s="43">
        <v>39218</v>
      </c>
      <c r="C16" s="44">
        <v>30</v>
      </c>
      <c r="D16" s="50">
        <v>47845</v>
      </c>
      <c r="E16" s="51">
        <v>4614076.23</v>
      </c>
      <c r="F16" s="52">
        <f t="shared" si="0"/>
        <v>992026.3894500001</v>
      </c>
      <c r="G16" s="51">
        <v>5020832.82</v>
      </c>
      <c r="H16" s="53">
        <v>4713531.94</v>
      </c>
    </row>
    <row r="17" spans="1:8" ht="15" customHeight="1">
      <c r="A17" s="42" t="s">
        <v>26</v>
      </c>
      <c r="B17" s="43">
        <v>34552</v>
      </c>
      <c r="C17" s="44">
        <v>30</v>
      </c>
      <c r="D17" s="38">
        <v>173408</v>
      </c>
      <c r="E17" s="45">
        <v>13787269.06</v>
      </c>
      <c r="F17" s="46">
        <f t="shared" si="0"/>
        <v>2964262.8479</v>
      </c>
      <c r="G17" s="45">
        <v>14212496.51</v>
      </c>
      <c r="H17" s="47">
        <v>14529163.42</v>
      </c>
    </row>
    <row r="18" spans="1:8" ht="15.75" customHeight="1">
      <c r="A18" s="42" t="s">
        <v>27</v>
      </c>
      <c r="B18" s="43">
        <v>34582</v>
      </c>
      <c r="C18" s="44">
        <v>30</v>
      </c>
      <c r="D18" s="38">
        <v>94587</v>
      </c>
      <c r="E18" s="45">
        <v>8969943.69</v>
      </c>
      <c r="F18" s="46">
        <f t="shared" si="0"/>
        <v>1928537.8933499998</v>
      </c>
      <c r="G18" s="45">
        <v>9793307.77</v>
      </c>
      <c r="H18" s="47">
        <v>9921314.6</v>
      </c>
    </row>
    <row r="19" spans="1:8" ht="15.75" customHeight="1">
      <c r="A19" s="48" t="s">
        <v>28</v>
      </c>
      <c r="B19" s="49">
        <v>34607</v>
      </c>
      <c r="C19" s="44">
        <v>30</v>
      </c>
      <c r="D19" s="50">
        <v>79812</v>
      </c>
      <c r="E19" s="51">
        <v>6987233.85</v>
      </c>
      <c r="F19" s="52">
        <f t="shared" si="0"/>
        <v>1502255.27775</v>
      </c>
      <c r="G19" s="51">
        <v>7670801.64</v>
      </c>
      <c r="H19" s="53">
        <v>8196282.06</v>
      </c>
    </row>
    <row r="20" spans="1:8" ht="15.75" customHeight="1" thickBot="1">
      <c r="A20" s="54" t="s">
        <v>29</v>
      </c>
      <c r="B20" s="55">
        <v>34696</v>
      </c>
      <c r="C20" s="44">
        <v>30</v>
      </c>
      <c r="D20" s="50">
        <v>117956</v>
      </c>
      <c r="E20" s="51">
        <v>11444562.45</v>
      </c>
      <c r="F20" s="52">
        <f t="shared" si="0"/>
        <v>2460580.9267499996</v>
      </c>
      <c r="G20" s="51">
        <v>12159362.51</v>
      </c>
      <c r="H20" s="53">
        <v>11950986.62</v>
      </c>
    </row>
    <row r="21" spans="1:8" ht="18" customHeight="1" thickBot="1">
      <c r="A21" s="56" t="s">
        <v>30</v>
      </c>
      <c r="B21" s="57" t="s">
        <v>1</v>
      </c>
      <c r="C21" s="58"/>
      <c r="D21" s="59">
        <f>SUM(D8:D20)</f>
        <v>2054041</v>
      </c>
      <c r="E21" s="60">
        <f>SUM(E8:E20)</f>
        <v>150296126.31</v>
      </c>
      <c r="F21" s="60">
        <f>SUM(F8:F20)</f>
        <v>32313667.15665</v>
      </c>
      <c r="G21" s="61">
        <f>SUM(G8:G20)</f>
        <v>161704837.89999998</v>
      </c>
      <c r="H21" s="61">
        <f>SUM(H8:H20)</f>
        <v>156307380.51000002</v>
      </c>
    </row>
    <row r="22" spans="1:8" ht="12.75">
      <c r="A22" s="62"/>
      <c r="B22" s="63"/>
      <c r="C22" s="64"/>
      <c r="D22" s="65"/>
      <c r="E22" s="66"/>
      <c r="F22" s="66"/>
      <c r="G22" s="66"/>
      <c r="H22" s="66"/>
    </row>
    <row r="23" spans="1:14" s="69" customFormat="1" ht="13.5">
      <c r="A23" s="67"/>
      <c r="B23" s="67"/>
      <c r="C23" s="67"/>
      <c r="D23" s="67"/>
      <c r="E23" s="67"/>
      <c r="F23" s="67"/>
      <c r="G23" s="68"/>
      <c r="H23" s="68"/>
      <c r="I23" s="68"/>
      <c r="J23" s="68"/>
      <c r="K23" s="68"/>
      <c r="L23" s="68"/>
      <c r="M23" s="68"/>
      <c r="N23" s="68"/>
    </row>
    <row r="24" spans="1:14" s="69" customFormat="1" ht="13.5">
      <c r="A24" s="68"/>
      <c r="B24" s="68"/>
      <c r="C24" s="68"/>
      <c r="D24" s="68"/>
      <c r="E24" s="67"/>
      <c r="F24" s="67"/>
      <c r="G24" s="67"/>
      <c r="H24" s="67"/>
      <c r="I24" s="70"/>
      <c r="J24" s="70"/>
      <c r="K24" s="70"/>
      <c r="L24" s="70"/>
      <c r="M24" s="70"/>
      <c r="N24" s="68"/>
    </row>
    <row r="25" spans="1:14" s="69" customFormat="1" ht="13.5">
      <c r="A25" s="67"/>
      <c r="B25" s="67"/>
      <c r="C25" s="67"/>
      <c r="D25" s="67"/>
      <c r="E25" s="67"/>
      <c r="F25" s="67"/>
      <c r="G25" s="67"/>
      <c r="H25" s="67"/>
      <c r="I25" s="70"/>
      <c r="J25" s="70"/>
      <c r="K25" s="70"/>
      <c r="L25" s="70"/>
      <c r="M25" s="70"/>
      <c r="N25" s="68"/>
    </row>
    <row r="26" spans="1:14" ht="12.75">
      <c r="A26" s="71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2" t="s">
        <v>32</v>
      </c>
      <c r="D29" s="3"/>
      <c r="E29" s="3"/>
      <c r="F29" s="73"/>
    </row>
    <row r="30" spans="1:6" ht="12.75">
      <c r="A30" s="4"/>
      <c r="B30" s="14" t="s">
        <v>1</v>
      </c>
      <c r="C30" s="74"/>
      <c r="D30" s="5"/>
      <c r="E30" s="4"/>
      <c r="F30" s="75"/>
    </row>
    <row r="31" spans="1:6" ht="13.5" thickBot="1">
      <c r="A31" s="4"/>
      <c r="B31" s="14"/>
      <c r="C31" s="4"/>
      <c r="D31" s="4"/>
      <c r="E31" s="4"/>
      <c r="F31" s="75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5"/>
    </row>
    <row r="33" spans="1:6" ht="14.25" customHeight="1" thickBot="1">
      <c r="A33" s="76" t="s">
        <v>10</v>
      </c>
      <c r="B33" s="28" t="s">
        <v>11</v>
      </c>
      <c r="C33" s="31" t="s">
        <v>13</v>
      </c>
      <c r="D33" s="76" t="s">
        <v>36</v>
      </c>
      <c r="E33" s="31" t="s">
        <v>37</v>
      </c>
      <c r="F33" s="75"/>
    </row>
    <row r="34" spans="1:6" ht="15.75" customHeight="1">
      <c r="A34" s="35" t="s">
        <v>17</v>
      </c>
      <c r="B34" s="36">
        <v>35342</v>
      </c>
      <c r="C34" s="77">
        <f>D8+1431651</f>
        <v>1555363</v>
      </c>
      <c r="D34" s="78">
        <f>E8+85925438</f>
        <v>93175627.76</v>
      </c>
      <c r="E34" s="79">
        <f aca="true" t="shared" si="1" ref="E34:E46">0.215*D34</f>
        <v>20032759.9684</v>
      </c>
      <c r="F34" s="80"/>
    </row>
    <row r="35" spans="1:7" ht="15.75" customHeight="1">
      <c r="A35" s="42" t="s">
        <v>18</v>
      </c>
      <c r="B35" s="43">
        <v>36880</v>
      </c>
      <c r="C35" s="79">
        <f>D9+3035287</f>
        <v>3307275</v>
      </c>
      <c r="D35" s="81">
        <f>E9+136912060</f>
        <v>150424882.23</v>
      </c>
      <c r="E35" s="79">
        <f t="shared" si="1"/>
        <v>32341349.679449998</v>
      </c>
      <c r="F35" s="80"/>
      <c r="G35" s="18"/>
    </row>
    <row r="36" spans="1:6" ht="15.75" customHeight="1">
      <c r="A36" s="42" t="s">
        <v>19</v>
      </c>
      <c r="B36" s="43">
        <v>34524</v>
      </c>
      <c r="C36" s="79">
        <f>D10+2167658</f>
        <v>2368534</v>
      </c>
      <c r="D36" s="81">
        <f>E10+260697185</f>
        <v>283029832.14</v>
      </c>
      <c r="E36" s="79">
        <f t="shared" si="1"/>
        <v>60851413.9101</v>
      </c>
      <c r="F36" s="80"/>
    </row>
    <row r="37" spans="1:6" ht="15.75" customHeight="1">
      <c r="A37" s="42" t="s">
        <v>20</v>
      </c>
      <c r="B37" s="43">
        <v>34474</v>
      </c>
      <c r="C37" s="79">
        <f>D11+1589586</f>
        <v>1722976</v>
      </c>
      <c r="D37" s="81">
        <f>E11+88140278</f>
        <v>95483899.39</v>
      </c>
      <c r="E37" s="79">
        <f t="shared" si="1"/>
        <v>20529038.36885</v>
      </c>
      <c r="F37" s="80"/>
    </row>
    <row r="38" spans="1:6" ht="15.75" customHeight="1">
      <c r="A38" s="42" t="s">
        <v>21</v>
      </c>
      <c r="B38" s="43">
        <v>38127</v>
      </c>
      <c r="C38" s="79">
        <f>D12+1903329</f>
        <v>2071872</v>
      </c>
      <c r="D38" s="81">
        <f>E12+119210618</f>
        <v>129764431.96000001</v>
      </c>
      <c r="E38" s="79">
        <f t="shared" si="1"/>
        <v>27899352.871400002</v>
      </c>
      <c r="F38" s="80"/>
    </row>
    <row r="39" spans="1:6" ht="16.5" customHeight="1">
      <c r="A39" s="48" t="s">
        <v>38</v>
      </c>
      <c r="B39" s="49">
        <v>35258</v>
      </c>
      <c r="C39" s="82">
        <f>D13+1706379</f>
        <v>1852540</v>
      </c>
      <c r="D39" s="83">
        <f>E13+120431006</f>
        <v>131579368.89</v>
      </c>
      <c r="E39" s="82">
        <f t="shared" si="1"/>
        <v>28289564.31135</v>
      </c>
      <c r="F39" s="75"/>
    </row>
    <row r="40" spans="1:6" ht="15.75" customHeight="1">
      <c r="A40" s="48" t="s">
        <v>23</v>
      </c>
      <c r="B40" s="49">
        <v>34909</v>
      </c>
      <c r="C40" s="82">
        <f>D14+618187</f>
        <v>673049</v>
      </c>
      <c r="D40" s="83">
        <f>E14+26626914</f>
        <v>28871520.18</v>
      </c>
      <c r="E40" s="82">
        <f t="shared" si="1"/>
        <v>6207376.8387</v>
      </c>
      <c r="F40" s="73"/>
    </row>
    <row r="41" spans="1:6" ht="15.75" customHeight="1">
      <c r="A41" s="48" t="s">
        <v>24</v>
      </c>
      <c r="B41" s="49">
        <v>38495</v>
      </c>
      <c r="C41" s="82">
        <f>D15+4326964</f>
        <v>4767865</v>
      </c>
      <c r="D41" s="83">
        <f>E15+293474288</f>
        <v>323581265.48</v>
      </c>
      <c r="E41" s="82">
        <f t="shared" si="1"/>
        <v>69569972.0782</v>
      </c>
      <c r="F41" s="5"/>
    </row>
    <row r="42" spans="1:6" ht="15.75" customHeight="1">
      <c r="A42" s="42" t="s">
        <v>25</v>
      </c>
      <c r="B42" s="49">
        <v>39218</v>
      </c>
      <c r="C42" s="82">
        <f>D16+683118</f>
        <v>730963</v>
      </c>
      <c r="D42" s="83">
        <f>E16+48194712</f>
        <v>52808788.230000004</v>
      </c>
      <c r="E42" s="82">
        <f t="shared" si="1"/>
        <v>11353889.46945</v>
      </c>
      <c r="F42" s="5"/>
    </row>
    <row r="43" spans="1:6" ht="15.75" customHeight="1">
      <c r="A43" s="42" t="s">
        <v>26</v>
      </c>
      <c r="B43" s="43">
        <v>34552</v>
      </c>
      <c r="C43" s="79">
        <f>D17+2009877</f>
        <v>2183285</v>
      </c>
      <c r="D43" s="81">
        <f>E17+155470924</f>
        <v>169258193.06</v>
      </c>
      <c r="E43" s="79">
        <f t="shared" si="1"/>
        <v>36390511.5079</v>
      </c>
      <c r="F43" s="84"/>
    </row>
    <row r="44" spans="1:6" ht="15.75" customHeight="1">
      <c r="A44" s="42" t="s">
        <v>27</v>
      </c>
      <c r="B44" s="43">
        <v>34582</v>
      </c>
      <c r="C44" s="79">
        <f>D18+1059930</f>
        <v>1154517</v>
      </c>
      <c r="D44" s="81">
        <f>E18+107187075</f>
        <v>116157018.69</v>
      </c>
      <c r="E44" s="79">
        <f t="shared" si="1"/>
        <v>24973759.018349998</v>
      </c>
      <c r="F44" s="84"/>
    </row>
    <row r="45" spans="1:6" ht="16.5" customHeight="1">
      <c r="A45" s="48" t="s">
        <v>28</v>
      </c>
      <c r="B45" s="49">
        <v>34607</v>
      </c>
      <c r="C45" s="82">
        <f>D19+925069</f>
        <v>1004881</v>
      </c>
      <c r="D45" s="83">
        <f>E19+82352466</f>
        <v>89339699.85</v>
      </c>
      <c r="E45" s="82">
        <f t="shared" si="1"/>
        <v>19208035.467749998</v>
      </c>
      <c r="F45" s="5"/>
    </row>
    <row r="46" spans="1:6" ht="15.75" customHeight="1" thickBot="1">
      <c r="A46" s="54" t="s">
        <v>29</v>
      </c>
      <c r="B46" s="55">
        <v>34696</v>
      </c>
      <c r="C46" s="82">
        <f>D20+1284094</f>
        <v>1402050</v>
      </c>
      <c r="D46" s="83">
        <f>E20+129089688</f>
        <v>140534250.45</v>
      </c>
      <c r="E46" s="82">
        <f t="shared" si="1"/>
        <v>30214863.84675</v>
      </c>
      <c r="F46" s="5"/>
    </row>
    <row r="47" spans="1:6" ht="18" customHeight="1" thickBot="1">
      <c r="A47" s="56" t="s">
        <v>30</v>
      </c>
      <c r="B47" s="85"/>
      <c r="C47" s="59">
        <f>SUM(C34:C46)</f>
        <v>24795170</v>
      </c>
      <c r="D47" s="60">
        <f>SUM(D34:D46)</f>
        <v>1804008778.31</v>
      </c>
      <c r="E47" s="60">
        <f>SUM(E34:E46)</f>
        <v>387861887.33665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2008-07-14T13:32:26Z</dcterms:created>
  <dcterms:modified xsi:type="dcterms:W3CDTF">2008-07-14T13:33:11Z</dcterms:modified>
  <cp:category/>
  <cp:version/>
  <cp:contentType/>
  <cp:contentStatus/>
</cp:coreProperties>
</file>