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4625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F48"/>
  <c r="G48" s="1"/>
  <c r="E48"/>
  <c r="E47"/>
  <c r="F47" s="1"/>
  <c r="G47" s="1"/>
  <c r="F46"/>
  <c r="F50" s="1"/>
  <c r="E46"/>
  <c r="E50" s="1"/>
  <c r="F32"/>
  <c r="C32"/>
  <c r="G31"/>
  <c r="H31" s="1"/>
  <c r="D31"/>
  <c r="E31" s="1"/>
  <c r="B31"/>
  <c r="B30"/>
  <c r="G30" s="1"/>
  <c r="H30" s="1"/>
  <c r="G29"/>
  <c r="H29" s="1"/>
  <c r="D29"/>
  <c r="E29" s="1"/>
  <c r="B29"/>
  <c r="B28"/>
  <c r="B32" s="1"/>
  <c r="E13"/>
  <c r="D13"/>
  <c r="F12"/>
  <c r="G12" s="1"/>
  <c r="H12" s="1"/>
  <c r="G11"/>
  <c r="H11" s="1"/>
  <c r="F11"/>
  <c r="F10"/>
  <c r="G10" s="1"/>
  <c r="H10" s="1"/>
  <c r="G9"/>
  <c r="F9"/>
  <c r="F13" s="1"/>
  <c r="G13" l="1"/>
  <c r="H9"/>
  <c r="H13" s="1"/>
  <c r="D28"/>
  <c r="G28"/>
  <c r="D30"/>
  <c r="E30" s="1"/>
  <c r="G46"/>
  <c r="G50" s="1"/>
  <c r="D32" l="1"/>
  <c r="E32" s="1"/>
  <c r="E28"/>
  <c r="H28"/>
  <c r="G32"/>
  <c r="H32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<sst xmlns="http://schemas.openxmlformats.org/spreadsheetml/2006/main" count="60" uniqueCount="41">
  <si>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</si>
  <si>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</si>
  <si>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</si>
  <si>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</si>
  <si>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AUGUST 2010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</si>
  <si>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</si>
  <si>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</si>
  <si>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</si>
  <si>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</si>
  <si>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</si>
  <si>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</si>
  <si>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</si>
  <si>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</si>
  <si>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</si>
  <si>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</si>
  <si>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</si>
  <si>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</si>
  <si>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</si>
  <si>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</si>
  <si>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</si>
  <si>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</si>
  <si>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</si>
  <si>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</si>
  <si>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</si>
  <si>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</si>
  <si>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</si>
  <si>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</si>
  <si>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</si>
  <si>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</si>
  <si>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</si>
  <si>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</si>
  <si>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</si>
  <si>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</si>
  <si>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</si>
  <si>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2010 - AUGUST 31, 2010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</si>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</sst>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9" fontId="2" fillId="0" borderId="0" xfId="3" applyFont="1" applyFill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B4" sqref="B4"/>
    </sheetView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162978</v>
      </c>
      <c r="E9" s="27">
        <v>14233502.59</v>
      </c>
      <c r="F9" s="28">
        <f>E9*0.18</f>
        <v>2562030.4661999997</v>
      </c>
      <c r="G9" s="28">
        <f>E9-F9</f>
        <v>11671472.1238</v>
      </c>
      <c r="H9" s="29">
        <f>G9*0.185</f>
        <v>2159222.3429029998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170952</v>
      </c>
      <c r="E10" s="35">
        <v>6873112.4500000002</v>
      </c>
      <c r="F10" s="36">
        <f>E10*0.18</f>
        <v>1237160.2409999999</v>
      </c>
      <c r="G10" s="36">
        <f>E10-F10</f>
        <v>5635952.2090000007</v>
      </c>
      <c r="H10" s="37">
        <f>G10*0.185</f>
        <v>1042651.1586650001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188444</v>
      </c>
      <c r="E11" s="35">
        <v>7603321.1500000004</v>
      </c>
      <c r="F11" s="36">
        <f>E11*0.18</f>
        <v>1368597.807</v>
      </c>
      <c r="G11" s="36">
        <f>E11-F11</f>
        <v>6234723.3430000003</v>
      </c>
      <c r="H11" s="37">
        <f>G11*0.185</f>
        <v>1153423.8184549999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64844</v>
      </c>
      <c r="E12" s="42">
        <v>3355498.1</v>
      </c>
      <c r="F12" s="43">
        <f>E12*0.18</f>
        <v>603989.65799999994</v>
      </c>
      <c r="G12" s="43">
        <f>E12-F12</f>
        <v>2751508.4420000003</v>
      </c>
      <c r="H12" s="44">
        <f>G12*0.185</f>
        <v>509029.06177000003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587218</v>
      </c>
      <c r="E13" s="43">
        <f>SUM(E9:E12)</f>
        <v>32065434.289999999</v>
      </c>
      <c r="F13" s="43">
        <f>SUM(F9:F12)</f>
        <v>5771778.1721999999</v>
      </c>
      <c r="G13" s="43">
        <f>SUM(G9:G12)</f>
        <v>26293656.117800005</v>
      </c>
      <c r="H13" s="44">
        <f>SUM(H9:H12)</f>
        <v>4864326.3817929998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52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3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4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5"/>
      <c r="G22" s="4"/>
      <c r="H22" s="4"/>
      <c r="I22" s="56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57"/>
      <c r="G24" s="57"/>
      <c r="H24" s="57"/>
      <c r="I24" s="5"/>
      <c r="J24" s="5"/>
      <c r="K24" s="5"/>
      <c r="L24" s="5"/>
    </row>
    <row r="25" spans="1:12" ht="15">
      <c r="A25" s="58"/>
      <c r="B25" s="59"/>
      <c r="C25" s="60" t="s">
        <v>28</v>
      </c>
      <c r="D25" s="60"/>
      <c r="E25" s="60"/>
      <c r="F25" s="60" t="s">
        <v>29</v>
      </c>
      <c r="G25" s="60"/>
      <c r="H25" s="60"/>
      <c r="I25" s="5"/>
      <c r="J25" s="5"/>
      <c r="K25" s="5"/>
      <c r="L25" s="5"/>
    </row>
    <row r="26" spans="1:12" ht="13.5" thickBot="1">
      <c r="A26" s="58"/>
      <c r="B26" s="59"/>
      <c r="C26" s="58"/>
      <c r="D26" s="61"/>
      <c r="E26" s="62"/>
      <c r="F26" s="63"/>
      <c r="G26" s="64"/>
      <c r="H26" s="65"/>
      <c r="I26" s="5"/>
      <c r="J26" s="5"/>
      <c r="K26" s="5"/>
      <c r="L26" s="5"/>
    </row>
    <row r="27" spans="1:12" ht="13.5" thickBot="1">
      <c r="A27" s="66" t="s">
        <v>10</v>
      </c>
      <c r="B27" s="67">
        <v>40391</v>
      </c>
      <c r="C27" s="68">
        <v>40360</v>
      </c>
      <c r="D27" s="69" t="s">
        <v>30</v>
      </c>
      <c r="E27" s="70" t="s">
        <v>31</v>
      </c>
      <c r="F27" s="71">
        <v>40026</v>
      </c>
      <c r="G27" s="69" t="s">
        <v>30</v>
      </c>
      <c r="H27" s="70" t="s">
        <v>31</v>
      </c>
      <c r="I27" s="5"/>
      <c r="J27" s="5"/>
      <c r="K27" s="5"/>
      <c r="L27" s="5"/>
    </row>
    <row r="28" spans="1:12" ht="12.75">
      <c r="A28" s="72" t="s">
        <v>18</v>
      </c>
      <c r="B28" s="73">
        <f>E9</f>
        <v>14233502.59</v>
      </c>
      <c r="C28" s="27">
        <v>15866967.59</v>
      </c>
      <c r="D28" s="74">
        <f>B28-C28</f>
        <v>-1633465</v>
      </c>
      <c r="E28" s="75">
        <f>D28/C28</f>
        <v>-0.10294752231229584</v>
      </c>
      <c r="F28" s="76">
        <v>14948526.380000001</v>
      </c>
      <c r="G28" s="77">
        <f>B28-F28</f>
        <v>-715023.79000000097</v>
      </c>
      <c r="H28" s="75">
        <f>G28/F28</f>
        <v>-4.7832393095057768E-2</v>
      </c>
      <c r="I28" s="5"/>
      <c r="J28" s="5"/>
      <c r="K28" s="5"/>
      <c r="L28" s="5"/>
    </row>
    <row r="29" spans="1:12" ht="12.75">
      <c r="A29" s="78" t="s">
        <v>19</v>
      </c>
      <c r="B29" s="79">
        <f>E10</f>
        <v>6873112.4500000002</v>
      </c>
      <c r="C29" s="35">
        <v>7493546.1200000001</v>
      </c>
      <c r="D29" s="80">
        <f>B29-C29</f>
        <v>-620433.66999999993</v>
      </c>
      <c r="E29" s="81">
        <f>D29/C29</f>
        <v>-8.2795736499717429E-2</v>
      </c>
      <c r="F29" s="50">
        <v>6269550.3700000001</v>
      </c>
      <c r="G29" s="82">
        <f>B29-F29</f>
        <v>603562.08000000007</v>
      </c>
      <c r="H29" s="81">
        <f>G29/F29</f>
        <v>9.6268798299805364E-2</v>
      </c>
      <c r="I29" s="5"/>
      <c r="J29" s="5"/>
      <c r="K29" s="5"/>
      <c r="L29" s="5"/>
    </row>
    <row r="30" spans="1:12" ht="12.75">
      <c r="A30" s="78" t="s">
        <v>20</v>
      </c>
      <c r="B30" s="79">
        <f>E11</f>
        <v>7603321.1500000004</v>
      </c>
      <c r="C30" s="35">
        <v>8552740.3300000001</v>
      </c>
      <c r="D30" s="80">
        <f>B30-C30</f>
        <v>-949419.1799999997</v>
      </c>
      <c r="E30" s="81">
        <f>D30/C30</f>
        <v>-0.1110076002973891</v>
      </c>
      <c r="F30" s="50">
        <v>8226198.4299999997</v>
      </c>
      <c r="G30" s="82">
        <f>B30-F30</f>
        <v>-622877.27999999933</v>
      </c>
      <c r="H30" s="81">
        <f>G30/F30</f>
        <v>-7.5718727830395807E-2</v>
      </c>
      <c r="I30" s="5"/>
      <c r="J30" s="5"/>
      <c r="K30" s="5"/>
      <c r="L30" s="5"/>
    </row>
    <row r="31" spans="1:12" ht="13.5" thickBot="1">
      <c r="A31" s="83" t="s">
        <v>21</v>
      </c>
      <c r="B31" s="84">
        <f>E12</f>
        <v>3355498.1</v>
      </c>
      <c r="C31" s="42">
        <v>3696990.93</v>
      </c>
      <c r="D31" s="85">
        <f>B31-C31</f>
        <v>-341492.83000000007</v>
      </c>
      <c r="E31" s="86">
        <f>D31/C31</f>
        <v>-9.2370480876457023E-2</v>
      </c>
      <c r="F31" s="87">
        <v>3216714.55</v>
      </c>
      <c r="G31" s="88">
        <f>B31-F31</f>
        <v>138783.55000000028</v>
      </c>
      <c r="H31" s="86">
        <f>G31/F31</f>
        <v>4.3144502828204104E-2</v>
      </c>
      <c r="I31" s="5"/>
      <c r="J31" s="5"/>
      <c r="K31" s="5"/>
      <c r="L31" s="5"/>
    </row>
    <row r="32" spans="1:12" ht="12.75" customHeight="1" thickBot="1">
      <c r="A32" s="89"/>
      <c r="B32" s="90">
        <f>SUM(B28:B31)</f>
        <v>32065434.289999999</v>
      </c>
      <c r="C32" s="90">
        <f>SUM(C28:C31)</f>
        <v>35610244.969999999</v>
      </c>
      <c r="D32" s="91">
        <f>SUM(D28:D31)</f>
        <v>-3544810.6799999997</v>
      </c>
      <c r="E32" s="86">
        <f>D32/C32</f>
        <v>-9.954468673232493E-2</v>
      </c>
      <c r="F32" s="92">
        <f>SUM(F28:F31)</f>
        <v>32660989.73</v>
      </c>
      <c r="G32" s="91">
        <f>SUM(G28:G31)</f>
        <v>-595555.43999999994</v>
      </c>
      <c r="H32" s="86">
        <f>G32/F32</f>
        <v>-1.8234457832518352E-2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3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5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4"/>
      <c r="D38" s="94"/>
      <c r="E38" s="94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4"/>
      <c r="D39" s="94"/>
      <c r="E39" s="94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5"/>
      <c r="C40" s="96" t="s">
        <v>34</v>
      </c>
      <c r="D40" s="94"/>
      <c r="E40" s="94"/>
      <c r="F40" s="4"/>
      <c r="G40" s="4"/>
      <c r="H40" s="4"/>
      <c r="I40" s="5"/>
      <c r="J40" s="5"/>
      <c r="K40" s="5"/>
      <c r="L40" s="5"/>
    </row>
    <row r="41" spans="1:12" ht="15">
      <c r="A41" s="1"/>
      <c r="B41" s="95"/>
      <c r="C41" s="96" t="s">
        <v>35</v>
      </c>
      <c r="D41" s="94"/>
      <c r="E41" s="94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7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8"/>
      <c r="B43" s="47"/>
      <c r="C43" s="98"/>
      <c r="D43" s="98"/>
      <c r="E43" s="98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9">
        <v>345000</v>
      </c>
      <c r="D46" s="100">
        <v>30100470.18</v>
      </c>
      <c r="E46" s="100">
        <f>D46*0.18</f>
        <v>5418084.6323999995</v>
      </c>
      <c r="F46" s="100">
        <f>D46-E46</f>
        <v>24682385.547600001</v>
      </c>
      <c r="G46" s="100">
        <f>0.185*F46</f>
        <v>4566241.3263060004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101">
        <v>344121</v>
      </c>
      <c r="D47" s="102">
        <v>14366658.57</v>
      </c>
      <c r="E47" s="102">
        <f>D47*0.18</f>
        <v>2585998.5425999998</v>
      </c>
      <c r="F47" s="102">
        <f>D47-E47</f>
        <v>11780660.0274</v>
      </c>
      <c r="G47" s="102">
        <f>0.185*F47</f>
        <v>2179422.1050689998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101">
        <v>361802</v>
      </c>
      <c r="D48" s="102">
        <v>16156061.48</v>
      </c>
      <c r="E48" s="102">
        <f>D48*0.18</f>
        <v>2908091.0663999999</v>
      </c>
      <c r="F48" s="102">
        <f>D48-E48</f>
        <v>13247970.413600001</v>
      </c>
      <c r="G48" s="102">
        <f>0.185*F48</f>
        <v>2450874.5265160003</v>
      </c>
      <c r="H48" s="4"/>
      <c r="I48" s="5"/>
      <c r="J48" s="5"/>
      <c r="K48" s="5"/>
      <c r="L48" s="5"/>
    </row>
    <row r="49" spans="1:12" ht="13.5" thickBot="1">
      <c r="A49" s="83" t="s">
        <v>21</v>
      </c>
      <c r="B49" s="39">
        <v>39344</v>
      </c>
      <c r="C49" s="103">
        <v>134442</v>
      </c>
      <c r="D49" s="104">
        <v>7052489.0300000003</v>
      </c>
      <c r="E49" s="104">
        <f>D49*0.18</f>
        <v>1269448.0253999999</v>
      </c>
      <c r="F49" s="104">
        <f>D49-E49</f>
        <v>5783041.0046000006</v>
      </c>
      <c r="G49" s="104">
        <f>0.185*F49</f>
        <v>1069862.5858510002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3">
        <f>SUM(C46:C49)</f>
        <v>1185365</v>
      </c>
      <c r="D50" s="104">
        <f>SUM(D46:D49)</f>
        <v>67675679.260000005</v>
      </c>
      <c r="E50" s="104">
        <f>SUM(E46:E49)</f>
        <v>12181622.266799999</v>
      </c>
      <c r="F50" s="104">
        <f>SUM(F46:F49)</f>
        <v>55494056.993200004</v>
      </c>
      <c r="G50" s="104">
        <f>SUM(G46:G49)</f>
        <v>10266400.543742001</v>
      </c>
      <c r="H50" s="4"/>
      <c r="I50" s="5"/>
      <c r="J50" s="5"/>
      <c r="K50" s="5"/>
      <c r="L50" s="5"/>
    </row>
    <row r="51" spans="1:12" ht="12.75">
      <c r="A51" s="5"/>
      <c r="B51" s="5"/>
      <c r="C51" s="105"/>
      <c r="D51" s="105"/>
      <c r="E51" s="105"/>
      <c r="F51" s="105"/>
      <c r="G51" s="105"/>
      <c r="H51" s="5"/>
      <c r="I51" s="5"/>
      <c r="J51" s="5"/>
      <c r="K51" s="5"/>
      <c r="L51" s="5"/>
    </row>
    <row r="52" spans="1:12" ht="12.75">
      <c r="A52" s="5"/>
      <c r="B52" s="5"/>
      <c r="C52" s="105"/>
      <c r="D52" s="105"/>
      <c r="E52" s="105"/>
      <c r="F52" s="105"/>
      <c r="G52" s="105"/>
      <c r="H52" s="5"/>
      <c r="I52" s="5"/>
      <c r="J52" s="5"/>
      <c r="K52" s="5"/>
      <c r="L52" s="5"/>
    </row>
    <row r="53" spans="1:12" ht="12.75">
      <c r="A53" s="106"/>
      <c r="B53" s="106"/>
      <c r="C53" s="107"/>
      <c r="D53" s="107"/>
      <c r="E53" s="107"/>
      <c r="F53" s="107"/>
      <c r="G53" s="107"/>
      <c r="H53" s="5"/>
      <c r="I53" s="5"/>
      <c r="J53" s="5"/>
      <c r="K53" s="5"/>
      <c r="L53" s="5"/>
    </row>
    <row r="54" spans="1:12" ht="15">
      <c r="A54" s="108"/>
      <c r="B54" s="106"/>
      <c r="C54" s="106"/>
      <c r="D54" s="106"/>
      <c r="E54" s="5"/>
      <c r="F54" s="5"/>
      <c r="G54" s="5"/>
      <c r="H54" s="5"/>
      <c r="I54" s="5"/>
      <c r="J54" s="5"/>
      <c r="K54" s="5"/>
      <c r="L54" s="5"/>
    </row>
    <row r="55" spans="1:12">
      <c r="A55" s="106"/>
      <c r="B55" s="106"/>
      <c r="C55" s="106"/>
      <c r="D55" s="106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2010-09-15T14:36:43Z</dcterms:created>
  <dcterms:modified xsi:type="dcterms:W3CDTF">2010-09-15T14:36:58Z</dcterms:modified>
</cp:coreProperties>
</file>