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0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G61" i="1"/>
  <c r="G62" i="1" s="1"/>
  <c r="F61" i="1"/>
  <c r="F62" i="1" s="1"/>
  <c r="E61" i="1"/>
  <c r="E62" i="1" s="1"/>
  <c r="D61" i="1"/>
  <c r="C61" i="1"/>
  <c r="C62" i="1" s="1"/>
  <c r="F58" i="1"/>
  <c r="G57" i="1"/>
  <c r="G58" i="1" s="1"/>
  <c r="F57" i="1"/>
  <c r="E57" i="1"/>
  <c r="E58" i="1" s="1"/>
  <c r="D57" i="1"/>
  <c r="D58" i="1" s="1"/>
  <c r="C57" i="1"/>
  <c r="C58" i="1" s="1"/>
  <c r="D54" i="1"/>
  <c r="G53" i="1"/>
  <c r="G54" i="1" s="1"/>
  <c r="F53" i="1"/>
  <c r="F54" i="1" s="1"/>
  <c r="E53" i="1"/>
  <c r="E54" i="1" s="1"/>
  <c r="D53" i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<sst xmlns="http://schemas.openxmlformats.org/spreadsheetml/2006/main" count="66" uniqueCount="47">
  <si>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</si>
  <si>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</si>
  <si>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</si>
  <si>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</si>
  <si>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OCTOBER 2024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</si>
  <si>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</si>
  <si>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</si>
  <si>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</si>
  <si>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</si>
  <si>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</si>
  <si>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</si>
  <si>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</si>
  <si>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</si>
  <si>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</si>
  <si>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</si>
  <si>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</si>
  <si>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</si>
  <si>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</si>
  <si>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</si>
  <si>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</si>
  <si>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</si>
  <si>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</si>
  <si>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</si>
  <si>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</si>
  <si>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</si>
  <si>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</si>
  <si>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</si>
  <si>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</si>
  <si>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</si>
  <si>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</si>
  <si>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</si>
  <si>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</si>
  <si>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</si>
  <si>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</si>
  <si>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OCTOBER 31, 2024</t>
  </si>
  <si>
    <t xml:space="preserve">      </t>
  </si>
  <si>
    <t>FYTD</t>
  </si>
  <si>
    <t>Opening Date</t>
  </si>
  <si>
    <t>Total AGR</t>
  </si>
  <si>
    <t>Support Deduct.</t>
  </si>
  <si>
    <t>State Tax</t>
  </si>
  <si>
    <t>July 2023 - October 2023</t>
  </si>
  <si>
    <t>FY 24/25 - FY 23/24</t>
  </si>
  <si>
    <t>July 2022 - October 2022</t>
  </si>
  <si>
    <t>FY 24/25 - FY 22/23</t>
  </si>
  <si>
    <t>July 2021 - October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</si>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</sst>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9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0" fontId="4" fillId="0" borderId="3" xfId="4" applyNumberFormat="1" applyFont="1" applyFill="1" applyBorder="1" applyAlignment="1">
      <alignment horizontal="center"/>
    </xf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9" fontId="2" fillId="0" borderId="20" xfId="3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6583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E65" sqref="E65"/>
    </sheetView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3.33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72201</v>
      </c>
      <c r="E9" s="27">
        <v>12082178.970000001</v>
      </c>
      <c r="F9" s="28">
        <v>2174792.21</v>
      </c>
      <c r="G9" s="28">
        <v>9907386.7600000016</v>
      </c>
      <c r="H9" s="29">
        <v>1832866.5506000002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31</v>
      </c>
      <c r="D10" s="34">
        <v>55845</v>
      </c>
      <c r="E10" s="35">
        <v>3041393.98</v>
      </c>
      <c r="F10" s="36">
        <v>547450.92000000004</v>
      </c>
      <c r="G10" s="36">
        <v>2493943.06</v>
      </c>
      <c r="H10" s="37">
        <v>461379.46610000002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31</v>
      </c>
      <c r="D11" s="34">
        <v>48132</v>
      </c>
      <c r="E11" s="35">
        <v>5874659.7599999998</v>
      </c>
      <c r="F11" s="36">
        <v>1057438.74</v>
      </c>
      <c r="G11" s="36">
        <v>4817221.0199999996</v>
      </c>
      <c r="H11" s="37">
        <v>891185.88869999989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31</v>
      </c>
      <c r="D12" s="41">
        <v>39522</v>
      </c>
      <c r="E12" s="42">
        <v>3200610.98</v>
      </c>
      <c r="F12" s="43">
        <v>576110</v>
      </c>
      <c r="G12" s="43">
        <v>2624500.98</v>
      </c>
      <c r="H12" s="44">
        <v>485532.6813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215700</v>
      </c>
      <c r="E13" s="43">
        <v>24198843.690000001</v>
      </c>
      <c r="F13" s="43">
        <v>4355791.87</v>
      </c>
      <c r="G13" s="43">
        <v>19843051.820000004</v>
      </c>
      <c r="H13" s="44">
        <v>3670964.5866999999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45566</v>
      </c>
      <c r="C27" s="67">
        <v>45536</v>
      </c>
      <c r="D27" s="68" t="s">
        <v>30</v>
      </c>
      <c r="E27" s="69" t="s">
        <v>31</v>
      </c>
      <c r="F27" s="70">
        <v>45201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12082178.970000001</v>
      </c>
      <c r="C28" s="27">
        <v>12567024.02</v>
      </c>
      <c r="D28" s="73">
        <v>-484845.04999999888</v>
      </c>
      <c r="E28" s="74">
        <v>-3.8580737112333369E-2</v>
      </c>
      <c r="F28" s="75">
        <v>10936254.720000001</v>
      </c>
      <c r="G28" s="76">
        <v>1145924.25</v>
      </c>
      <c r="H28" s="74">
        <v>0.10478214702738745</v>
      </c>
      <c r="I28" s="5"/>
      <c r="J28" s="5"/>
      <c r="K28" s="5"/>
      <c r="L28" s="5"/>
    </row>
    <row r="29" spans="1:12" x14ac:dyDescent="0.25">
      <c r="A29" s="77" t="s">
        <v>19</v>
      </c>
      <c r="B29" s="78">
        <v>3041393.98</v>
      </c>
      <c r="C29" s="35">
        <v>3198574.43</v>
      </c>
      <c r="D29" s="79">
        <v>-157180.45000000019</v>
      </c>
      <c r="E29" s="80">
        <v>-4.9140782382856782E-2</v>
      </c>
      <c r="F29" s="50">
        <v>2701942.64</v>
      </c>
      <c r="G29" s="81">
        <v>339451.33999999985</v>
      </c>
      <c r="H29" s="80">
        <v>0.1256323265248887</v>
      </c>
      <c r="I29" s="5"/>
      <c r="J29" s="5"/>
      <c r="K29" s="5"/>
      <c r="L29" s="5"/>
    </row>
    <row r="30" spans="1:12" x14ac:dyDescent="0.25">
      <c r="A30" s="77" t="s">
        <v>20</v>
      </c>
      <c r="B30" s="78">
        <v>5874659.7599999998</v>
      </c>
      <c r="C30" s="35">
        <v>5674120.3700000001</v>
      </c>
      <c r="D30" s="79">
        <v>200539.38999999966</v>
      </c>
      <c r="E30" s="80">
        <v>3.5342815612492841E-2</v>
      </c>
      <c r="F30" s="50">
        <v>5876353.0800000001</v>
      </c>
      <c r="G30" s="81">
        <v>-1693.320000000298</v>
      </c>
      <c r="H30" s="82">
        <v>-2.8815831468048854E-4</v>
      </c>
      <c r="I30" s="5"/>
      <c r="J30" s="5"/>
      <c r="K30" s="5"/>
      <c r="L30" s="5"/>
    </row>
    <row r="31" spans="1:12" ht="13" thickBot="1" x14ac:dyDescent="0.3">
      <c r="A31" s="83" t="s">
        <v>21</v>
      </c>
      <c r="B31" s="84">
        <v>3200610.98</v>
      </c>
      <c r="C31" s="42">
        <v>2702001.8</v>
      </c>
      <c r="D31" s="85">
        <v>498609.18000000017</v>
      </c>
      <c r="E31" s="86">
        <v>0.18453325234646409</v>
      </c>
      <c r="F31" s="87">
        <v>2839833.17</v>
      </c>
      <c r="G31" s="88">
        <v>360777.81000000006</v>
      </c>
      <c r="H31" s="86">
        <v>0.12704190295798259</v>
      </c>
      <c r="I31" s="5"/>
      <c r="J31" s="5"/>
      <c r="K31" s="5"/>
      <c r="L31" s="5"/>
    </row>
    <row r="32" spans="1:12" ht="12.75" customHeight="1" thickBot="1" x14ac:dyDescent="0.3">
      <c r="A32" s="89"/>
      <c r="B32" s="90">
        <v>24198843.690000001</v>
      </c>
      <c r="C32" s="90">
        <v>24141720.620000001</v>
      </c>
      <c r="D32" s="91">
        <v>57123.070000000764</v>
      </c>
      <c r="E32" s="86">
        <v>2.3661557060965094E-3</v>
      </c>
      <c r="F32" s="92">
        <v>22354383.609999999</v>
      </c>
      <c r="G32" s="91">
        <v>1844460.0799999996</v>
      </c>
      <c r="H32" s="86">
        <v>8.2509995004957315E-2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3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4"/>
      <c r="D38" s="94"/>
      <c r="E38" s="94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4"/>
      <c r="D39" s="94"/>
      <c r="E39" s="94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5"/>
      <c r="C40" s="96" t="s">
        <v>34</v>
      </c>
      <c r="D40" s="94"/>
      <c r="E40" s="94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5"/>
      <c r="C41" s="96" t="s">
        <v>35</v>
      </c>
      <c r="D41" s="94"/>
      <c r="E41" s="94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7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8"/>
      <c r="B43" s="47"/>
      <c r="C43" s="98"/>
      <c r="D43" s="98"/>
      <c r="E43" s="98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9">
        <v>301995</v>
      </c>
      <c r="D46" s="100">
        <v>51440151.600000001</v>
      </c>
      <c r="E46" s="100">
        <v>9259227.2880000006</v>
      </c>
      <c r="F46" s="100">
        <v>42180924.311999999</v>
      </c>
      <c r="G46" s="100">
        <v>7803471.0499999998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1">
        <v>242804</v>
      </c>
      <c r="D47" s="102">
        <v>12597757.25</v>
      </c>
      <c r="E47" s="102">
        <v>2267596.3049999997</v>
      </c>
      <c r="F47" s="102">
        <v>10330160.945</v>
      </c>
      <c r="G47" s="102">
        <v>1911079.82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1">
        <v>187328</v>
      </c>
      <c r="D48" s="102">
        <v>23873207.969999999</v>
      </c>
      <c r="E48" s="102">
        <v>4297177.4345999993</v>
      </c>
      <c r="F48" s="102">
        <v>19576030.535399999</v>
      </c>
      <c r="G48" s="102">
        <v>3621565.63</v>
      </c>
      <c r="H48" s="4"/>
      <c r="I48" s="5"/>
      <c r="J48" s="5"/>
      <c r="K48" s="5"/>
      <c r="L48" s="5"/>
    </row>
    <row r="49" spans="1:12" ht="13" thickBot="1" x14ac:dyDescent="0.3">
      <c r="A49" s="83" t="s">
        <v>21</v>
      </c>
      <c r="B49" s="39">
        <v>39344</v>
      </c>
      <c r="C49" s="103">
        <v>146109</v>
      </c>
      <c r="D49" s="104">
        <v>11998068.82</v>
      </c>
      <c r="E49" s="104">
        <v>2159652.3876</v>
      </c>
      <c r="F49" s="104">
        <v>9838416.4323999994</v>
      </c>
      <c r="G49" s="104">
        <v>1820107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3">
        <v>878236</v>
      </c>
      <c r="D50" s="104">
        <v>99909185.639999986</v>
      </c>
      <c r="E50" s="104">
        <v>17983653.415199999</v>
      </c>
      <c r="F50" s="104">
        <v>81925532.224800006</v>
      </c>
      <c r="G50" s="104">
        <v>15156223.5</v>
      </c>
      <c r="H50" s="4"/>
      <c r="I50" s="5"/>
      <c r="J50" s="5"/>
      <c r="K50" s="5"/>
      <c r="L50" s="5"/>
    </row>
    <row r="51" spans="1:12" x14ac:dyDescent="0.25">
      <c r="A51" s="5"/>
      <c r="B51" s="5"/>
      <c r="C51" s="105"/>
      <c r="D51" s="105"/>
      <c r="E51" s="105"/>
      <c r="F51" s="105"/>
      <c r="G51" s="105"/>
      <c r="H51" s="5"/>
      <c r="I51" s="5"/>
      <c r="J51" s="5"/>
      <c r="K51" s="5"/>
      <c r="L51" s="5"/>
    </row>
    <row r="52" spans="1:12" x14ac:dyDescent="0.25">
      <c r="A52" s="106" t="s">
        <v>41</v>
      </c>
      <c r="B52" s="107"/>
      <c r="C52" s="108">
        <v>901676</v>
      </c>
      <c r="D52" s="108">
        <v>100029283.47000001</v>
      </c>
      <c r="E52" s="108">
        <v>18005271.024599999</v>
      </c>
      <c r="F52" s="108">
        <v>82024012.4454</v>
      </c>
      <c r="G52" s="109">
        <v>15174442.279999999</v>
      </c>
      <c r="H52" s="5"/>
      <c r="I52" s="5"/>
      <c r="J52" s="5"/>
      <c r="K52" s="5"/>
      <c r="L52" s="5"/>
    </row>
    <row r="53" spans="1:12" x14ac:dyDescent="0.25">
      <c r="A53" s="110" t="s">
        <v>42</v>
      </c>
      <c r="B53" s="5"/>
      <c r="C53" s="111">
        <f>C50-C52</f>
        <v>-23440</v>
      </c>
      <c r="D53" s="111">
        <f>D50-D52</f>
        <v>-120097.83000002801</v>
      </c>
      <c r="E53" s="111">
        <f t="shared" ref="E53:G53" si="0">E50-E52</f>
        <v>-21617.609400000423</v>
      </c>
      <c r="F53" s="111">
        <f t="shared" si="0"/>
        <v>-98480.220599994063</v>
      </c>
      <c r="G53" s="112">
        <f t="shared" si="0"/>
        <v>-18218.779999999329</v>
      </c>
      <c r="H53" s="5"/>
      <c r="I53" s="5"/>
      <c r="J53" s="5"/>
      <c r="K53" s="5"/>
      <c r="L53" s="5"/>
    </row>
    <row r="54" spans="1:12" x14ac:dyDescent="0.25">
      <c r="A54" s="113"/>
      <c r="B54" s="114"/>
      <c r="C54" s="115">
        <f>C53/C52</f>
        <v>-2.5996034052142899E-2</v>
      </c>
      <c r="D54" s="116">
        <f t="shared" ref="D54:G54" si="1">D53/D52</f>
        <v>-1.2006267148364288E-3</v>
      </c>
      <c r="E54" s="116">
        <f t="shared" si="1"/>
        <v>-1.2006267148361725E-3</v>
      </c>
      <c r="F54" s="116">
        <f t="shared" si="1"/>
        <v>-1.2006267148360766E-3</v>
      </c>
      <c r="G54" s="117">
        <f t="shared" si="1"/>
        <v>-1.2006227091464036E-3</v>
      </c>
      <c r="H54" s="5"/>
      <c r="I54" s="5"/>
      <c r="J54" s="5"/>
      <c r="K54" s="5"/>
      <c r="L54" s="5"/>
    </row>
    <row r="55" spans="1:12" x14ac:dyDescent="0.25">
      <c r="A55" s="5"/>
      <c r="B55" s="5"/>
      <c r="C55" s="105"/>
      <c r="D55" s="105"/>
      <c r="E55" s="105"/>
      <c r="F55" s="105"/>
      <c r="G55" s="105"/>
      <c r="H55" s="5"/>
      <c r="I55" s="5"/>
      <c r="J55" s="5"/>
      <c r="K55" s="5"/>
      <c r="L55" s="5"/>
    </row>
    <row r="56" spans="1:12" x14ac:dyDescent="0.25">
      <c r="A56" s="106" t="s">
        <v>43</v>
      </c>
      <c r="B56" s="118"/>
      <c r="C56" s="108">
        <v>836623</v>
      </c>
      <c r="D56" s="108">
        <v>105933107.64999999</v>
      </c>
      <c r="E56" s="108">
        <v>19067959.377</v>
      </c>
      <c r="F56" s="108">
        <v>86865148.273000002</v>
      </c>
      <c r="G56" s="109">
        <v>16070052.379999999</v>
      </c>
      <c r="H56" s="5"/>
      <c r="I56" s="5"/>
      <c r="J56" s="5"/>
      <c r="K56" s="5"/>
      <c r="L56" s="5"/>
    </row>
    <row r="57" spans="1:12" x14ac:dyDescent="0.25">
      <c r="A57" s="110" t="s">
        <v>44</v>
      </c>
      <c r="B57" s="119"/>
      <c r="C57" s="111">
        <f>C50-C56</f>
        <v>41613</v>
      </c>
      <c r="D57" s="111">
        <f t="shared" ref="D57:G57" si="2">D50-D56</f>
        <v>-6023922.0100000054</v>
      </c>
      <c r="E57" s="111">
        <f t="shared" si="2"/>
        <v>-1084305.9618000016</v>
      </c>
      <c r="F57" s="111">
        <f t="shared" si="2"/>
        <v>-4939616.0481999964</v>
      </c>
      <c r="G57" s="112">
        <f t="shared" si="2"/>
        <v>-913828.87999999896</v>
      </c>
      <c r="H57" s="5"/>
      <c r="I57" s="5"/>
      <c r="J57" s="5"/>
      <c r="K57" s="5"/>
      <c r="L57" s="5"/>
    </row>
    <row r="58" spans="1:12" x14ac:dyDescent="0.25">
      <c r="A58" s="120"/>
      <c r="B58" s="121"/>
      <c r="C58" s="115">
        <f>C57/C56</f>
        <v>4.973924933930815E-2</v>
      </c>
      <c r="D58" s="115">
        <f t="shared" ref="D58:G58" si="3">D57/D56</f>
        <v>-5.6865338359588902E-2</v>
      </c>
      <c r="E58" s="115">
        <f t="shared" si="3"/>
        <v>-5.6865338359588929E-2</v>
      </c>
      <c r="F58" s="115">
        <f t="shared" si="3"/>
        <v>-5.6865338359588805E-2</v>
      </c>
      <c r="G58" s="122">
        <f t="shared" si="3"/>
        <v>-5.6865333005218184E-2</v>
      </c>
      <c r="H58" s="5"/>
      <c r="I58" s="5"/>
      <c r="J58" s="5"/>
      <c r="K58" s="5"/>
      <c r="L58" s="5"/>
    </row>
    <row r="59" spans="1:12" x14ac:dyDescent="0.25">
      <c r="B59" s="123"/>
      <c r="C59" s="123"/>
      <c r="D59" s="123"/>
      <c r="E59" s="124"/>
      <c r="F59" s="124"/>
      <c r="G59" s="124"/>
      <c r="H59" s="5"/>
      <c r="I59" s="5"/>
      <c r="J59" s="5"/>
      <c r="K59" s="5"/>
      <c r="L59" s="5"/>
    </row>
    <row r="60" spans="1:12" x14ac:dyDescent="0.25">
      <c r="A60" s="106" t="s">
        <v>45</v>
      </c>
      <c r="B60" s="125"/>
      <c r="C60" s="108">
        <v>831875</v>
      </c>
      <c r="D60" s="108">
        <v>106928660</v>
      </c>
      <c r="E60" s="108">
        <v>19247159</v>
      </c>
      <c r="F60" s="108">
        <v>87681501</v>
      </c>
      <c r="G60" s="109">
        <v>16221078</v>
      </c>
      <c r="H60" s="5"/>
      <c r="I60" s="5"/>
      <c r="J60" s="5"/>
      <c r="K60" s="5"/>
      <c r="L60" s="5"/>
    </row>
    <row r="61" spans="1:12" x14ac:dyDescent="0.25">
      <c r="A61" s="110" t="s">
        <v>46</v>
      </c>
      <c r="B61" s="124"/>
      <c r="C61" s="111">
        <f>C50-C60</f>
        <v>46361</v>
      </c>
      <c r="D61" s="111">
        <f t="shared" ref="D61:G61" si="4">D50-D60</f>
        <v>-7019474.3600000143</v>
      </c>
      <c r="E61" s="111">
        <f t="shared" si="4"/>
        <v>-1263505.5848000012</v>
      </c>
      <c r="F61" s="111">
        <f t="shared" si="4"/>
        <v>-5755968.7751999944</v>
      </c>
      <c r="G61" s="112">
        <f t="shared" si="4"/>
        <v>-1064854.5</v>
      </c>
    </row>
    <row r="62" spans="1:12" x14ac:dyDescent="0.25">
      <c r="A62" s="120"/>
      <c r="B62" s="126"/>
      <c r="C62" s="127">
        <f>C61/C60</f>
        <v>5.5730728775356876E-2</v>
      </c>
      <c r="D62" s="127">
        <f t="shared" ref="D62:G62" si="5">D61/D60</f>
        <v>-6.5646332423879752E-2</v>
      </c>
      <c r="E62" s="127">
        <f t="shared" si="5"/>
        <v>-6.5646342132883159E-2</v>
      </c>
      <c r="F62" s="127">
        <f t="shared" si="5"/>
        <v>-6.5646330292634864E-2</v>
      </c>
      <c r="G62" s="128">
        <f t="shared" si="5"/>
        <v>-6.5646346068985062E-2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59:G59 A61:G62 A60:B60">
    <cfRule type="cellIs" dxfId="3" priority="4" stopIfTrue="1" operator="lessThan">
      <formula>0</formula>
    </cfRule>
  </conditionalFormatting>
  <conditionalFormatting sqref="A56:G58">
    <cfRule type="cellIs" dxfId="2" priority="3" stopIfTrue="1" operator="lessThan">
      <formula>0</formula>
    </cfRule>
  </conditionalFormatting>
  <conditionalFormatting sqref="A52:A53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2024-11-19T17:47:39Z</dcterms:created>
  <dcterms:modified xsi:type="dcterms:W3CDTF">2024-11-19T17:48:17Z</dcterms:modified>
</cp:coreProperties>
</file>