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F46" i="1"/>
  <c r="G46" i="1" s="1"/>
  <c r="E46" i="1"/>
  <c r="E50" i="1" s="1"/>
  <c r="F32" i="1"/>
  <c r="C32" i="1"/>
  <c r="G31" i="1"/>
  <c r="H31" i="1" s="1"/>
  <c r="D31" i="1"/>
  <c r="E31" i="1" s="1"/>
  <c r="B31" i="1"/>
  <c r="B30" i="1"/>
  <c r="D30" i="1" s="1"/>
  <c r="E30" i="1" s="1"/>
  <c r="D29" i="1"/>
  <c r="E29" i="1" s="1"/>
  <c r="B29" i="1"/>
  <c r="G29" i="1" s="1"/>
  <c r="H29" i="1" s="1"/>
  <c r="B28" i="1"/>
  <c r="G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G47" i="1" l="1"/>
  <c r="G50" i="1" s="1"/>
  <c r="F50" i="1"/>
  <c r="G32" i="1"/>
  <c r="H32" i="1" s="1"/>
  <c r="H28" i="1"/>
  <c r="B32" i="1"/>
  <c r="G9" i="1"/>
  <c r="D28" i="1"/>
  <c r="G30" i="1"/>
  <c r="H30" i="1" s="1"/>
  <c r="C10" i="1"/>
  <c r="C11" i="1"/>
  <c r="D32" i="1" l="1"/>
  <c r="E32" i="1" s="1"/>
  <c r="E28" i="1"/>
  <c r="H9" i="1"/>
  <c r="H13" i="1" s="1"/>
  <c r="G13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<sst xmlns="http://schemas.openxmlformats.org/spreadsheetml/2006/main" count="60" uniqueCount="41">
  <si>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</si>
  <si>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</si>
  <si>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</si>
  <si>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</si>
  <si>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</si>
  <si>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</si>
  <si>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</si>
  <si>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</si>
  <si>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</si>
  <si>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</si>
  <si>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</si>
  <si>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</si>
  <si>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</si>
  <si>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</si>
  <si>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</si>
  <si>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</si>
  <si>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</si>
  <si>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</si>
  <si>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</si>
  <si>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</si>
  <si>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</si>
  <si>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</si>
  <si>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</si>
  <si>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</si>
  <si>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</si>
  <si>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</si>
  <si>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</si>
  <si>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</si>
  <si>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</si>
  <si>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</si>
  <si>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</si>
  <si>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</si>
  <si>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</si>
  <si>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</si>
  <si>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MARCH 31,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</si>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</sst>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3%20March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4" sqref="E4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31</v>
      </c>
      <c r="D9" s="26">
        <v>196378</v>
      </c>
      <c r="E9" s="27">
        <v>18915161.559999999</v>
      </c>
      <c r="F9" s="28">
        <f>E9*0.18</f>
        <v>3404729.0807999996</v>
      </c>
      <c r="G9" s="28">
        <f>E9-F9</f>
        <v>15510432.479199998</v>
      </c>
      <c r="H9" s="29">
        <f>G9*0.185</f>
        <v>2869430.0086519998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f>C9</f>
        <v>31</v>
      </c>
      <c r="D10" s="34">
        <v>105762</v>
      </c>
      <c r="E10" s="35">
        <v>6605831.6299999999</v>
      </c>
      <c r="F10" s="36">
        <f>E10*0.18</f>
        <v>1189049.6934</v>
      </c>
      <c r="G10" s="36">
        <f>E10-F10</f>
        <v>5416781.9365999997</v>
      </c>
      <c r="H10" s="37">
        <f>G10*0.185</f>
        <v>1002104.6582709999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f>C9</f>
        <v>31</v>
      </c>
      <c r="D11" s="34">
        <v>128392</v>
      </c>
      <c r="E11" s="35">
        <v>8879851.7699999996</v>
      </c>
      <c r="F11" s="36">
        <f>E11*0.18</f>
        <v>1598373.3185999999</v>
      </c>
      <c r="G11" s="36">
        <f>E11-F11</f>
        <v>7281478.4513999997</v>
      </c>
      <c r="H11" s="37">
        <f>G11*0.185</f>
        <v>1347073.513509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f>C9</f>
        <v>31</v>
      </c>
      <c r="D12" s="41">
        <v>82586</v>
      </c>
      <c r="E12" s="42">
        <v>4848434.92</v>
      </c>
      <c r="F12" s="43">
        <f>E12*0.18</f>
        <v>872718.28559999994</v>
      </c>
      <c r="G12" s="43">
        <f>E12-F12</f>
        <v>3975716.6343999999</v>
      </c>
      <c r="H12" s="44">
        <f>G12*0.185</f>
        <v>735507.57736399991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f>SUM(D9:D12)</f>
        <v>513118</v>
      </c>
      <c r="E13" s="43">
        <f>SUM(E9:E12)</f>
        <v>39249279.879999995</v>
      </c>
      <c r="F13" s="43">
        <f>SUM(F9:F12)</f>
        <v>7064870.3783999998</v>
      </c>
      <c r="G13" s="43">
        <f>SUM(G9:G12)</f>
        <v>32184409.501599997</v>
      </c>
      <c r="H13" s="44">
        <f>SUM(H9:H12)</f>
        <v>5954115.7577959988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3.8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8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2" thickBot="1" x14ac:dyDescent="0.3">
      <c r="A27" s="63" t="s">
        <v>10</v>
      </c>
      <c r="B27" s="64">
        <v>41334</v>
      </c>
      <c r="C27" s="65">
        <v>41306</v>
      </c>
      <c r="D27" s="66" t="s">
        <v>30</v>
      </c>
      <c r="E27" s="67" t="s">
        <v>31</v>
      </c>
      <c r="F27" s="68">
        <v>40969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6" x14ac:dyDescent="0.25">
      <c r="A28" s="69" t="s">
        <v>18</v>
      </c>
      <c r="B28" s="70">
        <f>E9</f>
        <v>18915161.559999999</v>
      </c>
      <c r="C28" s="27">
        <v>16457061.73</v>
      </c>
      <c r="D28" s="71">
        <f>B28-C28</f>
        <v>2458099.8299999982</v>
      </c>
      <c r="E28" s="72">
        <f>D28/C28</f>
        <v>0.14936444125496989</v>
      </c>
      <c r="F28" s="73">
        <v>17408939.73</v>
      </c>
      <c r="G28" s="74">
        <f>B28-F28</f>
        <v>1506221.8299999982</v>
      </c>
      <c r="H28" s="72">
        <f>G28/F28</f>
        <v>8.6520020940988013E-2</v>
      </c>
      <c r="I28" s="5"/>
      <c r="J28" s="5"/>
      <c r="K28" s="5"/>
      <c r="L28" s="5"/>
    </row>
    <row r="29" spans="1:12" ht="12.6" x14ac:dyDescent="0.25">
      <c r="A29" s="75" t="s">
        <v>19</v>
      </c>
      <c r="B29" s="76">
        <f>E10</f>
        <v>6605831.6299999999</v>
      </c>
      <c r="C29" s="35">
        <v>6143650.2800000003</v>
      </c>
      <c r="D29" s="77">
        <f>B29-C29</f>
        <v>462181.34999999963</v>
      </c>
      <c r="E29" s="78">
        <f>D29/C29</f>
        <v>7.5229111185671133E-2</v>
      </c>
      <c r="F29" s="50">
        <v>6837890.8600000003</v>
      </c>
      <c r="G29" s="79">
        <f>B29-F29</f>
        <v>-232059.23000000045</v>
      </c>
      <c r="H29" s="78">
        <f>G29/F29</f>
        <v>-3.3937252692564979E-2</v>
      </c>
      <c r="I29" s="5"/>
      <c r="J29" s="5"/>
      <c r="K29" s="5"/>
      <c r="L29" s="5"/>
    </row>
    <row r="30" spans="1:12" ht="12.6" x14ac:dyDescent="0.25">
      <c r="A30" s="75" t="s">
        <v>20</v>
      </c>
      <c r="B30" s="76">
        <f>E11</f>
        <v>8879851.7699999996</v>
      </c>
      <c r="C30" s="35">
        <v>7988619.8799999999</v>
      </c>
      <c r="D30" s="77">
        <f>B30-C30</f>
        <v>891231.88999999966</v>
      </c>
      <c r="E30" s="78">
        <f>D30/C30</f>
        <v>0.11156268584405342</v>
      </c>
      <c r="F30" s="50">
        <v>9151249.0199999996</v>
      </c>
      <c r="G30" s="79">
        <f>B30-F30</f>
        <v>-271397.25</v>
      </c>
      <c r="H30" s="78">
        <f>G30/F30</f>
        <v>-2.9656853333010932E-2</v>
      </c>
      <c r="I30" s="5"/>
      <c r="J30" s="5"/>
      <c r="K30" s="5"/>
      <c r="L30" s="5"/>
    </row>
    <row r="31" spans="1:12" ht="13.2" thickBot="1" x14ac:dyDescent="0.3">
      <c r="A31" s="80" t="s">
        <v>21</v>
      </c>
      <c r="B31" s="81">
        <f>E12</f>
        <v>4848434.92</v>
      </c>
      <c r="C31" s="42">
        <v>4638610.55</v>
      </c>
      <c r="D31" s="82">
        <f>B31-C31</f>
        <v>209824.37000000011</v>
      </c>
      <c r="E31" s="83">
        <f>D31/C31</f>
        <v>4.5234314831625627E-2</v>
      </c>
      <c r="F31" s="84">
        <v>4626210.62</v>
      </c>
      <c r="G31" s="85">
        <f>B31-F31</f>
        <v>222224.29999999981</v>
      </c>
      <c r="H31" s="83">
        <f>G31/F31</f>
        <v>4.8035923621652966E-2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f>SUM(B28:B31)</f>
        <v>39249279.879999995</v>
      </c>
      <c r="C32" s="87">
        <f>SUM(C28:C31)</f>
        <v>35227942.439999998</v>
      </c>
      <c r="D32" s="88">
        <f>SUM(D28:D31)</f>
        <v>4021337.4399999976</v>
      </c>
      <c r="E32" s="83">
        <f>D32/C32</f>
        <v>0.1141519249058929</v>
      </c>
      <c r="F32" s="89">
        <f>SUM(F28:F31)</f>
        <v>38024290.229999997</v>
      </c>
      <c r="G32" s="88">
        <f>SUM(G28:G31)</f>
        <v>1224989.6499999976</v>
      </c>
      <c r="H32" s="83">
        <f>G32/F32</f>
        <v>3.2215976750396211E-2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6">
        <v>1508406</v>
      </c>
      <c r="D46" s="97">
        <v>140603429.59</v>
      </c>
      <c r="E46" s="97">
        <f>D46*0.18</f>
        <v>25308617.326200001</v>
      </c>
      <c r="F46" s="97">
        <f>D46-E46</f>
        <v>115294812.2638</v>
      </c>
      <c r="G46" s="97">
        <f>0.185*F46</f>
        <v>21329540.268803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98">
        <v>930856</v>
      </c>
      <c r="D47" s="99">
        <v>53518569.509999998</v>
      </c>
      <c r="E47" s="99">
        <f>D47*0.18</f>
        <v>9633342.5117999986</v>
      </c>
      <c r="F47" s="99">
        <f>D47-E47</f>
        <v>43885226.998199999</v>
      </c>
      <c r="G47" s="99">
        <f>0.185*F47</f>
        <v>8118766.9946670001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98">
        <v>1093625</v>
      </c>
      <c r="D48" s="99">
        <v>70318998.280000001</v>
      </c>
      <c r="E48" s="99">
        <f>D48*0.18</f>
        <v>12657419.690400001</v>
      </c>
      <c r="F48" s="99">
        <f>D48-E48</f>
        <v>57661578.589599997</v>
      </c>
      <c r="G48" s="99">
        <f>0.185*F48</f>
        <v>10667392.039075999</v>
      </c>
      <c r="H48" s="4"/>
      <c r="I48" s="5"/>
      <c r="J48" s="5"/>
      <c r="K48" s="5"/>
      <c r="L48" s="5"/>
    </row>
    <row r="49" spans="1:12" ht="13.2" thickBot="1" x14ac:dyDescent="0.3">
      <c r="A49" s="80" t="s">
        <v>21</v>
      </c>
      <c r="B49" s="39">
        <v>39344</v>
      </c>
      <c r="C49" s="100">
        <v>598359</v>
      </c>
      <c r="D49" s="101">
        <v>36800121.57</v>
      </c>
      <c r="E49" s="101">
        <f>D49*0.18</f>
        <v>6624021.8826000001</v>
      </c>
      <c r="F49" s="101">
        <f>D49-E49</f>
        <v>30176099.687399998</v>
      </c>
      <c r="G49" s="101">
        <f>0.185*F49</f>
        <v>5582578.4421689995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0">
        <f>SUM(C46:C49)</f>
        <v>4131246</v>
      </c>
      <c r="D50" s="101">
        <f>SUM(D46:D49)</f>
        <v>301241118.94999999</v>
      </c>
      <c r="E50" s="101">
        <f>SUM(E46:E49)</f>
        <v>54223401.411000006</v>
      </c>
      <c r="F50" s="101">
        <f>SUM(F46:F49)</f>
        <v>247017717.53899997</v>
      </c>
      <c r="G50" s="101">
        <f>SUM(G46:G49)</f>
        <v>45698277.744715005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3.2" x14ac:dyDescent="0.2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3.8" x14ac:dyDescent="0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3.8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2013-04-17T14:38:22Z</dcterms:created>
  <dcterms:modified xsi:type="dcterms:W3CDTF">2013-04-17T15:58:40Z</dcterms:modified>
</cp:coreProperties>
</file>