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<sst xmlns="http://schemas.openxmlformats.org/spreadsheetml/2006/main" count="68" uniqueCount="41">
  <si>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</si>
  <si>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</si>
  <si>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</si>
  <si>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>SEPTEMBER 2004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</si>
  <si>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</si>
  <si>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</si>
  <si>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</si>
  <si>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</si>
  <si>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</si>
  <si>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</si>
  <si>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</si>
  <si>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</si>
  <si>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</si>
  <si>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</si>
  <si>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</si>
  <si>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</si>
  <si>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</si>
  <si>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</si>
  <si>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HOLLYWOOD</t>
  </si>
  <si>
    <t>HORSESHOE</t>
  </si>
  <si>
    <t>ISLE - BOSSIER</t>
  </si>
  <si>
    <t>SAM'S TOWN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</si>
  <si>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</si>
  <si>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</si>
  <si>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</si>
  <si>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</si>
  <si>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</si>
  <si>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</si>
  <si>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</si>
  <si>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</si>
  <si>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</si>
  <si>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</si>
  <si>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</si>
  <si>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2004 - SEPTEMBER 30, 2004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</si>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</sst>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112" zoomScaleNormal="112" workbookViewId="0" topLeftCell="A1">
      <selection activeCell="A9" sqref="A9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30</v>
      </c>
      <c r="D8" s="38">
        <v>179722</v>
      </c>
      <c r="E8" s="39">
        <v>8262966.17</v>
      </c>
      <c r="F8" s="40">
        <f aca="true" t="shared" si="0" ref="F8:F16">E8*0.215</f>
        <v>1776537.72655</v>
      </c>
      <c r="G8" s="39">
        <v>8321017.05</v>
      </c>
      <c r="H8" s="41">
        <v>8163257</v>
      </c>
    </row>
    <row r="9" spans="1:8" ht="15.75" customHeight="1">
      <c r="A9" s="42" t="s">
        <v>18</v>
      </c>
      <c r="B9" s="43">
        <v>36880</v>
      </c>
      <c r="C9" s="44">
        <v>30</v>
      </c>
      <c r="D9" s="38">
        <v>273036</v>
      </c>
      <c r="E9" s="45">
        <v>9499904.34</v>
      </c>
      <c r="F9" s="46">
        <f t="shared" si="0"/>
        <v>2042479.4331</v>
      </c>
      <c r="G9" s="45">
        <v>10293765.07</v>
      </c>
      <c r="H9" s="47">
        <v>10260201</v>
      </c>
    </row>
    <row r="10" spans="1:8" ht="15.75" customHeight="1">
      <c r="A10" s="42" t="s">
        <v>19</v>
      </c>
      <c r="B10" s="43">
        <v>34524</v>
      </c>
      <c r="C10" s="44">
        <v>30</v>
      </c>
      <c r="D10" s="38">
        <v>245166</v>
      </c>
      <c r="E10" s="48">
        <v>18885498.83</v>
      </c>
      <c r="F10" s="46">
        <f t="shared" si="0"/>
        <v>4060382.2484499994</v>
      </c>
      <c r="G10" s="48">
        <v>19869040.59</v>
      </c>
      <c r="H10" s="47">
        <v>17825042</v>
      </c>
    </row>
    <row r="11" spans="1:8" ht="15.75" customHeight="1">
      <c r="A11" s="42" t="s">
        <v>20</v>
      </c>
      <c r="B11" s="43">
        <v>34474</v>
      </c>
      <c r="C11" s="44">
        <v>30</v>
      </c>
      <c r="D11" s="38">
        <v>171923</v>
      </c>
      <c r="E11" s="48">
        <v>8757129.23</v>
      </c>
      <c r="F11" s="46">
        <f t="shared" si="0"/>
        <v>1882782.7844500002</v>
      </c>
      <c r="G11" s="48">
        <v>8579765.67</v>
      </c>
      <c r="H11" s="47">
        <v>8066082</v>
      </c>
    </row>
    <row r="12" spans="1:8" ht="15.75" customHeight="1">
      <c r="A12" s="42" t="s">
        <v>21</v>
      </c>
      <c r="B12" s="43">
        <v>38127</v>
      </c>
      <c r="C12" s="44">
        <v>30</v>
      </c>
      <c r="D12" s="38">
        <v>246474</v>
      </c>
      <c r="E12" s="48">
        <v>11648975.84</v>
      </c>
      <c r="F12" s="46">
        <f t="shared" si="0"/>
        <v>2504529.8056</v>
      </c>
      <c r="G12" s="48">
        <v>11879827.82</v>
      </c>
      <c r="H12" s="47">
        <v>12236389</v>
      </c>
    </row>
    <row r="13" spans="1:8" ht="15.75" customHeight="1">
      <c r="A13" s="49" t="s">
        <v>22</v>
      </c>
      <c r="B13" s="50">
        <v>35258</v>
      </c>
      <c r="C13" s="44">
        <v>30</v>
      </c>
      <c r="D13" s="51">
        <v>176089</v>
      </c>
      <c r="E13" s="52">
        <v>11817965.94</v>
      </c>
      <c r="F13" s="53">
        <f t="shared" si="0"/>
        <v>2540862.6771</v>
      </c>
      <c r="G13" s="52">
        <v>12580251.86</v>
      </c>
      <c r="H13" s="47">
        <v>10200127</v>
      </c>
    </row>
    <row r="14" spans="1:8" ht="15.75" customHeight="1">
      <c r="A14" s="49" t="s">
        <v>23</v>
      </c>
      <c r="B14" s="50">
        <v>34909</v>
      </c>
      <c r="C14" s="44">
        <v>30</v>
      </c>
      <c r="D14" s="51">
        <v>71254</v>
      </c>
      <c r="E14" s="52">
        <v>2252441.3</v>
      </c>
      <c r="F14" s="53">
        <f t="shared" si="0"/>
        <v>484274.8795</v>
      </c>
      <c r="G14" s="52">
        <v>2384236.08</v>
      </c>
      <c r="H14" s="47">
        <v>2287095</v>
      </c>
    </row>
    <row r="15" spans="1:8" ht="15.75" customHeight="1">
      <c r="A15" s="49" t="s">
        <v>24</v>
      </c>
      <c r="B15" s="50">
        <v>34311</v>
      </c>
      <c r="C15" s="44">
        <v>30</v>
      </c>
      <c r="D15" s="51">
        <v>139820</v>
      </c>
      <c r="E15" s="52">
        <v>8026827.31</v>
      </c>
      <c r="F15" s="53">
        <f t="shared" si="0"/>
        <v>1725767.8716499999</v>
      </c>
      <c r="G15" s="52">
        <v>8275824.91</v>
      </c>
      <c r="H15" s="54">
        <v>6269085</v>
      </c>
    </row>
    <row r="16" spans="1:8" ht="15.75" customHeight="1">
      <c r="A16" s="49" t="s">
        <v>25</v>
      </c>
      <c r="B16" s="50">
        <v>34266</v>
      </c>
      <c r="C16" s="44">
        <v>30</v>
      </c>
      <c r="D16" s="51">
        <v>79743</v>
      </c>
      <c r="E16" s="52">
        <v>4242042.35</v>
      </c>
      <c r="F16" s="53">
        <f t="shared" si="0"/>
        <v>912039.1052499999</v>
      </c>
      <c r="G16" s="52">
        <v>4065419.99</v>
      </c>
      <c r="H16" s="54">
        <v>3680724</v>
      </c>
    </row>
    <row r="17" spans="1:8" ht="15.75" customHeight="1">
      <c r="A17" s="42" t="s">
        <v>26</v>
      </c>
      <c r="B17" s="43">
        <v>34887</v>
      </c>
      <c r="C17" s="44">
        <v>30</v>
      </c>
      <c r="D17" s="38">
        <v>105254</v>
      </c>
      <c r="E17" s="48">
        <v>4497025.57</v>
      </c>
      <c r="F17" s="46">
        <f>E17*0.185</f>
        <v>831949.73045</v>
      </c>
      <c r="G17" s="48">
        <v>4669779.51</v>
      </c>
      <c r="H17" s="54">
        <v>4606614</v>
      </c>
    </row>
    <row r="18" spans="1:8" ht="15" customHeight="1">
      <c r="A18" s="42" t="s">
        <v>27</v>
      </c>
      <c r="B18" s="43">
        <v>34552</v>
      </c>
      <c r="C18" s="44">
        <v>30</v>
      </c>
      <c r="D18" s="38">
        <v>184876</v>
      </c>
      <c r="E18" s="48">
        <v>8820530.53</v>
      </c>
      <c r="F18" s="46">
        <f>E18*0.215</f>
        <v>1896414.0639499999</v>
      </c>
      <c r="G18" s="48">
        <v>9339073.77</v>
      </c>
      <c r="H18" s="54">
        <v>8625324</v>
      </c>
    </row>
    <row r="19" spans="1:8" ht="15.75" customHeight="1">
      <c r="A19" s="42" t="s">
        <v>28</v>
      </c>
      <c r="B19" s="43">
        <v>34582</v>
      </c>
      <c r="C19" s="44">
        <v>30</v>
      </c>
      <c r="D19" s="38">
        <v>122710</v>
      </c>
      <c r="E19" s="48">
        <v>8599097.88</v>
      </c>
      <c r="F19" s="46">
        <f>E19*0.215</f>
        <v>1848806.0442000001</v>
      </c>
      <c r="G19" s="48">
        <v>9100723.59</v>
      </c>
      <c r="H19" s="47">
        <v>8585700</v>
      </c>
    </row>
    <row r="20" spans="1:8" ht="15.75" customHeight="1">
      <c r="A20" s="49" t="s">
        <v>29</v>
      </c>
      <c r="B20" s="50">
        <v>34607</v>
      </c>
      <c r="C20" s="44">
        <v>30</v>
      </c>
      <c r="D20" s="51">
        <v>90110</v>
      </c>
      <c r="E20" s="52">
        <v>6620164.57</v>
      </c>
      <c r="F20" s="53">
        <f>E20*0.215</f>
        <v>1423335.38255</v>
      </c>
      <c r="G20" s="52">
        <v>6268807.88</v>
      </c>
      <c r="H20" s="47">
        <v>6074368</v>
      </c>
    </row>
    <row r="21" spans="1:8" ht="15.75" customHeight="1" thickBot="1">
      <c r="A21" s="55" t="s">
        <v>30</v>
      </c>
      <c r="B21" s="56">
        <v>34696</v>
      </c>
      <c r="C21" s="44">
        <v>30</v>
      </c>
      <c r="D21" s="51">
        <v>113709</v>
      </c>
      <c r="E21" s="57">
        <v>8016681.76</v>
      </c>
      <c r="F21" s="58">
        <f>E21*0.215</f>
        <v>1723586.5784</v>
      </c>
      <c r="G21" s="57">
        <v>7961432.42</v>
      </c>
      <c r="H21" s="59">
        <v>7762110</v>
      </c>
    </row>
    <row r="22" spans="1:8" ht="18" customHeight="1" thickBot="1">
      <c r="A22" s="60" t="s">
        <v>31</v>
      </c>
      <c r="B22" s="61" t="s">
        <v>1</v>
      </c>
      <c r="C22" s="62"/>
      <c r="D22" s="63">
        <f>SUM(D8:D21)</f>
        <v>2199886</v>
      </c>
      <c r="E22" s="64">
        <f>SUM(E8:E21)</f>
        <v>119947251.61999999</v>
      </c>
      <c r="F22" s="64">
        <f>SUM(F8:F21)</f>
        <v>25653748.331200004</v>
      </c>
      <c r="G22" s="65">
        <f>SUM(G8:G21)</f>
        <v>123588966.21</v>
      </c>
      <c r="H22" s="64">
        <v>114642117</v>
      </c>
    </row>
    <row r="23" spans="1:8" ht="12.75">
      <c r="A23" s="66"/>
      <c r="B23" s="67"/>
      <c r="C23" s="68"/>
      <c r="D23" s="69"/>
      <c r="E23" s="70"/>
      <c r="F23" s="70"/>
      <c r="G23" s="70"/>
      <c r="H23" s="70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6" spans="1:6" ht="15.75">
      <c r="A26" s="1" t="s">
        <v>0</v>
      </c>
      <c r="B26" s="2"/>
      <c r="C26" s="3"/>
      <c r="D26" s="3"/>
      <c r="E26" s="3"/>
      <c r="F26" s="5"/>
    </row>
    <row r="27" spans="1:6" ht="15.75">
      <c r="A27" s="1" t="s">
        <v>40</v>
      </c>
      <c r="B27" s="2"/>
      <c r="C27" s="3"/>
      <c r="D27" s="3"/>
      <c r="E27" s="3"/>
      <c r="F27" s="5"/>
    </row>
    <row r="28" spans="1:6" ht="15.75">
      <c r="A28" s="1" t="s">
        <v>32</v>
      </c>
      <c r="C28" s="72" t="s">
        <v>33</v>
      </c>
      <c r="D28" s="3"/>
      <c r="E28" s="3"/>
      <c r="F28" s="73"/>
    </row>
    <row r="29" spans="1:6" ht="12.75">
      <c r="A29" s="4"/>
      <c r="B29" s="14" t="s">
        <v>1</v>
      </c>
      <c r="C29" s="74"/>
      <c r="D29" s="5"/>
      <c r="E29" s="4"/>
      <c r="F29" s="75"/>
    </row>
    <row r="30" spans="1:6" ht="13.5" thickBot="1">
      <c r="A30" s="4"/>
      <c r="B30" s="14"/>
      <c r="C30" s="4"/>
      <c r="D30" s="4"/>
      <c r="E30" s="4"/>
      <c r="F30" s="75" t="s">
        <v>34</v>
      </c>
    </row>
    <row r="31" spans="1:6" ht="14.25" customHeight="1">
      <c r="A31" s="37" t="s">
        <v>35</v>
      </c>
      <c r="B31" s="20" t="s">
        <v>5</v>
      </c>
      <c r="C31" s="37" t="s">
        <v>36</v>
      </c>
      <c r="D31" s="37" t="s">
        <v>36</v>
      </c>
      <c r="E31" s="37" t="s">
        <v>36</v>
      </c>
      <c r="F31" s="75"/>
    </row>
    <row r="32" spans="1:6" ht="14.25" customHeight="1" thickBot="1">
      <c r="A32" s="76" t="s">
        <v>10</v>
      </c>
      <c r="B32" s="28" t="s">
        <v>11</v>
      </c>
      <c r="C32" s="31" t="s">
        <v>13</v>
      </c>
      <c r="D32" s="76" t="s">
        <v>37</v>
      </c>
      <c r="E32" s="31" t="s">
        <v>38</v>
      </c>
      <c r="F32" s="75"/>
    </row>
    <row r="33" spans="1:6" ht="15.75" customHeight="1">
      <c r="A33" s="35" t="s">
        <v>17</v>
      </c>
      <c r="B33" s="36">
        <v>35342</v>
      </c>
      <c r="C33" s="77">
        <f>D8+418036</f>
        <v>597758</v>
      </c>
      <c r="D33" s="78">
        <f>E8+18023920</f>
        <v>26286886.17</v>
      </c>
      <c r="E33" s="79">
        <f aca="true" t="shared" si="1" ref="E33:E41">0.215*D33</f>
        <v>5651680.5265500005</v>
      </c>
      <c r="F33" s="80"/>
    </row>
    <row r="34" spans="1:7" ht="15.75" customHeight="1">
      <c r="A34" s="42" t="s">
        <v>18</v>
      </c>
      <c r="B34" s="43">
        <v>36880</v>
      </c>
      <c r="C34" s="79">
        <f>D9+656350</f>
        <v>929386</v>
      </c>
      <c r="D34" s="81">
        <f>E9+22780290</f>
        <v>32280194.34</v>
      </c>
      <c r="E34" s="79">
        <f t="shared" si="1"/>
        <v>6940241.7831</v>
      </c>
      <c r="F34" s="80"/>
      <c r="G34" s="18"/>
    </row>
    <row r="35" spans="1:6" ht="15.75" customHeight="1">
      <c r="A35" s="42" t="s">
        <v>19</v>
      </c>
      <c r="B35" s="43">
        <v>34524</v>
      </c>
      <c r="C35" s="79">
        <f>D10+565601</f>
        <v>810767</v>
      </c>
      <c r="D35" s="81">
        <f>E10+43471664</f>
        <v>62357162.83</v>
      </c>
      <c r="E35" s="79">
        <f t="shared" si="1"/>
        <v>13406790.00845</v>
      </c>
      <c r="F35" s="80"/>
    </row>
    <row r="36" spans="1:6" ht="15.75" customHeight="1">
      <c r="A36" s="42" t="s">
        <v>20</v>
      </c>
      <c r="B36" s="43">
        <v>34474</v>
      </c>
      <c r="C36" s="79">
        <f>D11+382226</f>
        <v>554149</v>
      </c>
      <c r="D36" s="81">
        <f>E11+19697211</f>
        <v>28454340.23</v>
      </c>
      <c r="E36" s="79">
        <f t="shared" si="1"/>
        <v>6117683.14945</v>
      </c>
      <c r="F36" s="80"/>
    </row>
    <row r="37" spans="1:6" ht="15.75" customHeight="1">
      <c r="A37" s="42" t="s">
        <v>21</v>
      </c>
      <c r="B37" s="43">
        <v>38127</v>
      </c>
      <c r="C37" s="79">
        <f>D12+608171</f>
        <v>854645</v>
      </c>
      <c r="D37" s="81">
        <f>E12+26284598</f>
        <v>37933573.84</v>
      </c>
      <c r="E37" s="79">
        <f t="shared" si="1"/>
        <v>8155718.375600001</v>
      </c>
      <c r="F37" s="80"/>
    </row>
    <row r="38" spans="1:6" ht="16.5" customHeight="1">
      <c r="A38" s="49" t="s">
        <v>22</v>
      </c>
      <c r="B38" s="50">
        <v>35258</v>
      </c>
      <c r="C38" s="82">
        <f>D13+416591</f>
        <v>592680</v>
      </c>
      <c r="D38" s="83">
        <f>E13+25821235</f>
        <v>37639200.94</v>
      </c>
      <c r="E38" s="82">
        <f t="shared" si="1"/>
        <v>8092428.202099999</v>
      </c>
      <c r="F38" s="75"/>
    </row>
    <row r="39" spans="1:6" ht="15.75" customHeight="1">
      <c r="A39" s="49" t="s">
        <v>23</v>
      </c>
      <c r="B39" s="50">
        <v>34909</v>
      </c>
      <c r="C39" s="82">
        <f>D14+162099</f>
        <v>233353</v>
      </c>
      <c r="D39" s="83">
        <f>E14+5596063</f>
        <v>7848504.3</v>
      </c>
      <c r="E39" s="82">
        <f t="shared" si="1"/>
        <v>1687428.4245</v>
      </c>
      <c r="F39" s="73"/>
    </row>
    <row r="40" spans="1:6" ht="15.75" customHeight="1">
      <c r="A40" s="49" t="s">
        <v>24</v>
      </c>
      <c r="B40" s="50">
        <v>34311</v>
      </c>
      <c r="C40" s="82">
        <f>D15+318689</f>
        <v>458509</v>
      </c>
      <c r="D40" s="83">
        <f>E15+18201442</f>
        <v>26228269.31</v>
      </c>
      <c r="E40" s="82">
        <f t="shared" si="1"/>
        <v>5639077.901649999</v>
      </c>
      <c r="F40" s="5"/>
    </row>
    <row r="41" spans="1:6" ht="15.75" customHeight="1">
      <c r="A41" s="49" t="s">
        <v>25</v>
      </c>
      <c r="B41" s="50">
        <v>34266</v>
      </c>
      <c r="C41" s="82">
        <f>D16+174536</f>
        <v>254279</v>
      </c>
      <c r="D41" s="83">
        <f>E16+8964728</f>
        <v>13206770.35</v>
      </c>
      <c r="E41" s="82">
        <f t="shared" si="1"/>
        <v>2839455.62525</v>
      </c>
      <c r="F41" s="5"/>
    </row>
    <row r="42" spans="1:6" ht="15.75" customHeight="1">
      <c r="A42" s="42" t="s">
        <v>26</v>
      </c>
      <c r="B42" s="43">
        <v>34887</v>
      </c>
      <c r="C42" s="79">
        <f>D17+237225</f>
        <v>342479</v>
      </c>
      <c r="D42" s="81">
        <f>E17+9757021</f>
        <v>14254046.57</v>
      </c>
      <c r="E42" s="82">
        <f>0.185*D42</f>
        <v>2636998.61545</v>
      </c>
      <c r="F42" s="84"/>
    </row>
    <row r="43" spans="1:6" ht="15.75" customHeight="1">
      <c r="A43" s="42" t="s">
        <v>27</v>
      </c>
      <c r="B43" s="43">
        <v>34552</v>
      </c>
      <c r="C43" s="79">
        <f>D18+426825</f>
        <v>611701</v>
      </c>
      <c r="D43" s="81">
        <f>E18+20277999</f>
        <v>29098529.53</v>
      </c>
      <c r="E43" s="79">
        <f>0.215*D43</f>
        <v>6256183.8489500005</v>
      </c>
      <c r="F43" s="84"/>
    </row>
    <row r="44" spans="1:6" ht="15.75" customHeight="1">
      <c r="A44" s="42" t="s">
        <v>28</v>
      </c>
      <c r="B44" s="43">
        <v>34582</v>
      </c>
      <c r="C44" s="79">
        <f>D19+286746</f>
        <v>409456</v>
      </c>
      <c r="D44" s="81">
        <f>E19+19298372</f>
        <v>27897469.880000003</v>
      </c>
      <c r="E44" s="79">
        <f>0.215*D44</f>
        <v>5997956.024200001</v>
      </c>
      <c r="F44" s="84"/>
    </row>
    <row r="45" spans="1:6" ht="16.5" customHeight="1">
      <c r="A45" s="49" t="s">
        <v>29</v>
      </c>
      <c r="B45" s="50">
        <v>34607</v>
      </c>
      <c r="C45" s="82">
        <f>D20+201632</f>
        <v>291742</v>
      </c>
      <c r="D45" s="83">
        <f>E20+13522933</f>
        <v>20143097.57</v>
      </c>
      <c r="E45" s="82">
        <f>0.215*D45</f>
        <v>4330765.97755</v>
      </c>
      <c r="F45" s="5"/>
    </row>
    <row r="46" spans="1:6" ht="15.75" customHeight="1" thickBot="1">
      <c r="A46" s="55" t="s">
        <v>30</v>
      </c>
      <c r="B46" s="56">
        <v>34696</v>
      </c>
      <c r="C46" s="82">
        <f>D21+252282</f>
        <v>365991</v>
      </c>
      <c r="D46" s="83">
        <f>E21+17148929</f>
        <v>25165610.759999998</v>
      </c>
      <c r="E46" s="82">
        <f>0.215*D46</f>
        <v>5410606.313399999</v>
      </c>
      <c r="F46" s="5"/>
    </row>
    <row r="47" spans="1:6" ht="18" customHeight="1" thickBot="1">
      <c r="A47" s="60" t="s">
        <v>31</v>
      </c>
      <c r="B47" s="85"/>
      <c r="C47" s="63">
        <f>SUM(C33:C46)</f>
        <v>7306895</v>
      </c>
      <c r="D47" s="64">
        <f>SUM(D33:D46)</f>
        <v>388793656.61999995</v>
      </c>
      <c r="E47" s="64">
        <f>SUM(E33:E46)</f>
        <v>83163014.77620001</v>
      </c>
      <c r="F47" s="84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2004-10-18T18:04:14Z</dcterms:created>
  <dcterms:modified xsi:type="dcterms:W3CDTF">2004-10-18T18:04:52Z</dcterms:modified>
  <cp:category/>
  <cp:version/>
  <cp:contentType/>
  <cp:contentStatus/>
</cp:coreProperties>
</file>