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<sst xmlns="http://schemas.openxmlformats.org/spreadsheetml/2006/main" count="61" uniqueCount="44">
  <si>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LOUISIANA STATE POLICE</t>
  </si>
  <si>
    <t xml:space="preserve"> </t>
  </si>
  <si>
    <t>MONTHLY ACTIVITY SUMMARY - SLOTS AT RACETRACKS</t>
  </si>
  <si>
    <t>FOR THE MONTH OF:</t>
  </si>
  <si>
    <t>FEBRUARY 2006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</si>
  <si>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</si>
  <si>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</si>
  <si>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</si>
  <si>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</si>
  <si>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</si>
  <si>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</si>
  <si>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</si>
  <si>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</si>
  <si>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</si>
  <si>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</si>
  <si>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</si>
  <si>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</si>
  <si>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</si>
  <si>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</si>
  <si>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</si>
  <si>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</si>
  <si>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</si>
  <si>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</si>
  <si>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</si>
  <si>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</si>
  <si>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</si>
  <si>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</si>
  <si>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</si>
  <si>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</si>
  <si>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</si>
  <si>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</si>
  <si>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</si>
  <si>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RACETRACKS**</t>
  </si>
  <si>
    <t>FOR THE PERIOD OF:</t>
  </si>
  <si>
    <t>JULY 1, 2005 - FEBRUARY 28, 2006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</si>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</sst>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2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10" t="s">
        <v>5</v>
      </c>
      <c r="F3" s="11">
        <v>38898</v>
      </c>
      <c r="G3" s="4"/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28</v>
      </c>
      <c r="D9" s="27">
        <v>165970</v>
      </c>
      <c r="E9" s="28">
        <v>14233306</v>
      </c>
      <c r="F9" s="29">
        <f>E9*0.18</f>
        <v>2561995.08</v>
      </c>
      <c r="G9" s="30">
        <f>E9-F9</f>
        <v>11671310.92</v>
      </c>
      <c r="H9" s="31">
        <f>G9*0.185</f>
        <v>2159192.5202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28</v>
      </c>
      <c r="D10" s="35">
        <v>147529</v>
      </c>
      <c r="E10" s="36">
        <v>8164205</v>
      </c>
      <c r="F10" s="37">
        <f>E10*0.18</f>
        <v>1469556.9</v>
      </c>
      <c r="G10" s="38">
        <f>E10-F10</f>
        <v>6694648.1</v>
      </c>
      <c r="H10" s="39">
        <f>G10*0.185</f>
        <v>1238509.8985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28</v>
      </c>
      <c r="D11" s="43">
        <v>237835</v>
      </c>
      <c r="E11" s="44">
        <v>9678155</v>
      </c>
      <c r="F11" s="45">
        <f>E11*0.18</f>
        <v>1742067.9</v>
      </c>
      <c r="G11" s="46">
        <f>E11-F11</f>
        <v>7936087.1</v>
      </c>
      <c r="H11" s="47">
        <f>G11*0.185</f>
        <v>1468176.1135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551334</v>
      </c>
      <c r="E12" s="45">
        <f>SUM(E9:E11)</f>
        <v>32075666</v>
      </c>
      <c r="F12" s="45">
        <f>SUM(F9:F11)</f>
        <v>5773619.88</v>
      </c>
      <c r="G12" s="45">
        <f>SUM(G9:G11)</f>
        <v>26302046.119999997</v>
      </c>
      <c r="H12" s="47">
        <f>SUM(H9:H11)</f>
        <v>4865878.5322</v>
      </c>
      <c r="I12" s="5"/>
      <c r="J12" s="5"/>
      <c r="K12" s="5"/>
      <c r="L12" s="5"/>
    </row>
    <row r="13" spans="1:12" ht="12.75">
      <c r="A13" s="49"/>
      <c r="B13" s="50"/>
      <c r="C13" s="51"/>
      <c r="D13" s="52"/>
      <c r="E13" s="53"/>
      <c r="F13" s="53"/>
      <c r="G13" s="53"/>
      <c r="H13" s="54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5" t="s">
        <v>43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6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26</v>
      </c>
      <c r="B21" s="4"/>
      <c r="C21" s="4"/>
      <c r="D21" s="4"/>
      <c r="E21" s="4"/>
      <c r="F21" s="4"/>
      <c r="G21" s="4"/>
      <c r="H21" s="4"/>
      <c r="I21" s="57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8"/>
      <c r="G23" s="58"/>
      <c r="H23" s="58"/>
      <c r="I23" s="5"/>
      <c r="J23" s="5"/>
      <c r="K23" s="5"/>
      <c r="L23" s="5"/>
    </row>
    <row r="24" spans="1:12" ht="15">
      <c r="A24" s="59"/>
      <c r="B24" s="60"/>
      <c r="C24" s="61" t="s">
        <v>28</v>
      </c>
      <c r="D24" s="61"/>
      <c r="E24" s="61"/>
      <c r="F24" s="61" t="s">
        <v>29</v>
      </c>
      <c r="G24" s="61"/>
      <c r="H24" s="61"/>
      <c r="I24" s="5"/>
      <c r="J24" s="5"/>
      <c r="K24" s="5"/>
      <c r="L24" s="5"/>
    </row>
    <row r="25" spans="1:12" ht="13.5" thickBot="1">
      <c r="A25" s="59"/>
      <c r="B25" s="60"/>
      <c r="C25" s="59"/>
      <c r="D25" s="62"/>
      <c r="E25" s="63"/>
      <c r="F25" s="64"/>
      <c r="G25" s="65"/>
      <c r="H25" s="66"/>
      <c r="I25" s="5"/>
      <c r="J25" s="5"/>
      <c r="K25" s="5"/>
      <c r="L25" s="5"/>
    </row>
    <row r="26" spans="1:12" ht="13.5" thickBot="1">
      <c r="A26" s="67" t="s">
        <v>11</v>
      </c>
      <c r="B26" s="68">
        <v>38749</v>
      </c>
      <c r="C26" s="69">
        <v>38719</v>
      </c>
      <c r="D26" s="70" t="s">
        <v>30</v>
      </c>
      <c r="E26" s="71" t="s">
        <v>31</v>
      </c>
      <c r="F26" s="72">
        <v>38384</v>
      </c>
      <c r="G26" s="70" t="s">
        <v>30</v>
      </c>
      <c r="H26" s="73" t="s">
        <v>31</v>
      </c>
      <c r="I26" s="5"/>
      <c r="J26" s="5"/>
      <c r="K26" s="5"/>
      <c r="L26" s="5"/>
    </row>
    <row r="27" spans="1:12" ht="12.75">
      <c r="A27" s="74" t="s">
        <v>19</v>
      </c>
      <c r="B27" s="75">
        <f>E9</f>
        <v>14233306</v>
      </c>
      <c r="C27" s="28">
        <v>15139035</v>
      </c>
      <c r="D27" s="76">
        <f>B27-C27</f>
        <v>-905729</v>
      </c>
      <c r="E27" s="77">
        <f>D27/C27</f>
        <v>-0.05982739322552593</v>
      </c>
      <c r="F27" s="29">
        <v>11685784</v>
      </c>
      <c r="G27" s="78">
        <f>B27-F27</f>
        <v>2547522</v>
      </c>
      <c r="H27" s="79">
        <f>G27/F27</f>
        <v>0.21800180458581128</v>
      </c>
      <c r="I27" s="5"/>
      <c r="J27" s="5"/>
      <c r="K27" s="5"/>
      <c r="L27" s="5"/>
    </row>
    <row r="28" spans="1:12" ht="12.75">
      <c r="A28" s="80" t="s">
        <v>20</v>
      </c>
      <c r="B28" s="81">
        <f>E10</f>
        <v>8164205</v>
      </c>
      <c r="C28" s="36">
        <v>9115626</v>
      </c>
      <c r="D28" s="82">
        <f>B28-C28</f>
        <v>-951421</v>
      </c>
      <c r="E28" s="77">
        <f>D28/C28</f>
        <v>-0.10437253568762035</v>
      </c>
      <c r="F28" s="37">
        <v>8846140</v>
      </c>
      <c r="G28" s="83">
        <f>B28-F28</f>
        <v>-681935</v>
      </c>
      <c r="H28" s="77">
        <f>G28/F28</f>
        <v>-0.07708842500796957</v>
      </c>
      <c r="I28" s="5"/>
      <c r="J28" s="5"/>
      <c r="K28" s="5"/>
      <c r="L28" s="5"/>
    </row>
    <row r="29" spans="1:12" ht="13.5" thickBot="1">
      <c r="A29" s="84" t="s">
        <v>21</v>
      </c>
      <c r="B29" s="85">
        <f>E11</f>
        <v>9678155</v>
      </c>
      <c r="C29" s="44">
        <v>10096190</v>
      </c>
      <c r="D29" s="86">
        <f>B29-C29</f>
        <v>-418035</v>
      </c>
      <c r="E29" s="87">
        <f>D29/C29</f>
        <v>-0.041405223158438975</v>
      </c>
      <c r="F29" s="45">
        <v>7650788</v>
      </c>
      <c r="G29" s="88">
        <f>B29-F29</f>
        <v>2027367</v>
      </c>
      <c r="H29" s="87">
        <f>G29/F29</f>
        <v>0.2649879986218413</v>
      </c>
      <c r="I29" s="5"/>
      <c r="J29" s="5"/>
      <c r="K29" s="5"/>
      <c r="L29" s="5"/>
    </row>
    <row r="30" spans="1:12" ht="12.75" customHeight="1" thickBot="1">
      <c r="A30" s="4"/>
      <c r="B30" s="89">
        <f>SUM(B27:B29)</f>
        <v>32075666</v>
      </c>
      <c r="C30" s="89">
        <f>SUM(C27:C29)</f>
        <v>34350851</v>
      </c>
      <c r="D30" s="90">
        <f>SUM(D27:D29)</f>
        <v>-2275185</v>
      </c>
      <c r="E30" s="87">
        <f>D30/C30</f>
        <v>-0.06623373027934591</v>
      </c>
      <c r="F30" s="91">
        <f>SUM(F27:F29)</f>
        <v>28182712</v>
      </c>
      <c r="G30" s="90">
        <f>SUM(G27:G29)</f>
        <v>3892954</v>
      </c>
      <c r="H30" s="87">
        <f>G30/F30</f>
        <v>0.13813269638493272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2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3"/>
      <c r="D36" s="93"/>
      <c r="E36" s="93"/>
      <c r="F36" s="4"/>
      <c r="G36" s="4"/>
      <c r="H36" s="4"/>
      <c r="I36" s="5"/>
      <c r="J36" s="5"/>
      <c r="K36" s="5"/>
      <c r="L36" s="5"/>
    </row>
    <row r="37" spans="1:12" ht="15">
      <c r="A37" s="1" t="s">
        <v>32</v>
      </c>
      <c r="B37" s="7"/>
      <c r="C37" s="93"/>
      <c r="D37" s="93"/>
      <c r="E37" s="93"/>
      <c r="F37" s="4"/>
      <c r="G37" s="4"/>
      <c r="H37" s="4"/>
      <c r="I37" s="5"/>
      <c r="J37" s="5"/>
      <c r="K37" s="5"/>
      <c r="L37" s="5"/>
    </row>
    <row r="38" spans="1:12" ht="15">
      <c r="A38" s="1" t="s">
        <v>33</v>
      </c>
      <c r="B38" s="94"/>
      <c r="C38" s="95" t="s">
        <v>34</v>
      </c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/>
      <c r="B39" s="94"/>
      <c r="C39" s="95" t="s">
        <v>35</v>
      </c>
      <c r="D39" s="93"/>
      <c r="E39" s="93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6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7"/>
      <c r="B41" s="50"/>
      <c r="C41" s="97"/>
      <c r="D41" s="97"/>
      <c r="E41" s="97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36</v>
      </c>
      <c r="D42" s="17" t="s">
        <v>36</v>
      </c>
      <c r="E42" s="17" t="s">
        <v>36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37</v>
      </c>
      <c r="C43" s="21" t="s">
        <v>14</v>
      </c>
      <c r="D43" s="21" t="s">
        <v>38</v>
      </c>
      <c r="E43" s="21" t="s">
        <v>39</v>
      </c>
      <c r="F43" s="21" t="s">
        <v>9</v>
      </c>
      <c r="G43" s="21" t="s">
        <v>40</v>
      </c>
      <c r="H43" s="4"/>
      <c r="I43" s="5"/>
      <c r="J43" s="5"/>
      <c r="K43" s="5"/>
      <c r="L43" s="5"/>
    </row>
    <row r="44" spans="1:12" ht="12.75">
      <c r="A44" s="25" t="s">
        <v>19</v>
      </c>
      <c r="B44" s="16">
        <v>37300</v>
      </c>
      <c r="C44" s="98">
        <f>D9+833449</f>
        <v>999419</v>
      </c>
      <c r="D44" s="99">
        <f>E9+69571172</f>
        <v>83804478</v>
      </c>
      <c r="E44" s="100">
        <f>F9+12522810</f>
        <v>15084805.08</v>
      </c>
      <c r="F44" s="99">
        <f>G9+57048362</f>
        <v>68719672.92</v>
      </c>
      <c r="G44" s="99">
        <f>0.185*F44</f>
        <v>12713139.4902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101">
        <f>D10+1141876</f>
        <v>1289405</v>
      </c>
      <c r="D45" s="102">
        <f>E10+57853622</f>
        <v>66017827</v>
      </c>
      <c r="E45" s="103">
        <f>F10+10413653</f>
        <v>11883209.9</v>
      </c>
      <c r="F45" s="102">
        <f>G10+47439970</f>
        <v>54134618.1</v>
      </c>
      <c r="G45" s="102">
        <f>0.185*F45</f>
        <v>10014904.3485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4">
        <f>D11+1565793</f>
        <v>1803628</v>
      </c>
      <c r="D46" s="105">
        <f>E11+61596881</f>
        <v>71275036</v>
      </c>
      <c r="E46" s="106">
        <f>F11+11087438</f>
        <v>12829505.9</v>
      </c>
      <c r="F46" s="105">
        <f>G11+50509443</f>
        <v>58445530.1</v>
      </c>
      <c r="G46" s="105">
        <f>0.185*F46</f>
        <v>10812423.068500001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7">
        <f>SUM(C44:C46)</f>
        <v>4092452</v>
      </c>
      <c r="D47" s="105">
        <f>SUM(D44:D46)</f>
        <v>221097341</v>
      </c>
      <c r="E47" s="105">
        <f>SUM(E44:E46)</f>
        <v>39797520.88</v>
      </c>
      <c r="F47" s="105">
        <f>SUM(F44:F46)</f>
        <v>181299821.12</v>
      </c>
      <c r="G47" s="105">
        <f>SUM(G44:G46)</f>
        <v>33540466.9072</v>
      </c>
      <c r="H47" s="4"/>
      <c r="I47" s="5"/>
      <c r="J47" s="5"/>
      <c r="K47" s="5"/>
      <c r="L47" s="5"/>
    </row>
    <row r="48" spans="1:12" ht="12">
      <c r="A48" s="5"/>
      <c r="B48" s="5"/>
      <c r="C48" s="108"/>
      <c r="D48" s="108"/>
      <c r="E48" s="108"/>
      <c r="F48" s="108"/>
      <c r="G48" s="108"/>
      <c r="H48" s="5"/>
      <c r="I48" s="5"/>
      <c r="J48" s="5"/>
      <c r="K48" s="5"/>
      <c r="L48" s="5"/>
    </row>
    <row r="49" spans="1:12" ht="12.75">
      <c r="A49" s="109" t="s">
        <v>41</v>
      </c>
      <c r="H49" s="5"/>
      <c r="I49" s="5"/>
      <c r="J49" s="5"/>
      <c r="K49" s="5"/>
      <c r="L49" s="5"/>
    </row>
    <row r="50" spans="1:12" ht="12.75">
      <c r="A50" s="109" t="s">
        <v>42</v>
      </c>
      <c r="H50" s="5"/>
      <c r="I50" s="5"/>
      <c r="J50" s="5"/>
      <c r="K50" s="5"/>
      <c r="L50" s="5"/>
    </row>
    <row r="51" spans="1:12" ht="15">
      <c r="A51" s="110"/>
      <c r="B51" s="111"/>
      <c r="C51" s="111"/>
      <c r="D51" s="111"/>
      <c r="E51" s="5"/>
      <c r="F51" s="5"/>
      <c r="G51" s="5"/>
      <c r="H51" s="5"/>
      <c r="I51" s="5"/>
      <c r="J51" s="5"/>
      <c r="K51" s="5"/>
      <c r="L51" s="5"/>
    </row>
    <row r="52" spans="1:12" ht="12">
      <c r="A52" s="111"/>
      <c r="B52" s="111"/>
      <c r="C52" s="111"/>
      <c r="D52" s="111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2006-07-18T22:03:04Z</dcterms:created>
  <dcterms:modified xsi:type="dcterms:W3CDTF">2006-07-18T22:03:20Z</dcterms:modified>
  <cp:category/>
  <cp:version/>
  <cp:contentType/>
  <cp:contentStatus/>
</cp:coreProperties>
</file>