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9\"/>
    </mc:Choice>
  </mc:AlternateContent>
  <bookViews>
    <workbookView xWindow="0" yWindow="0" windowWidth="28800" windowHeight="12300"/>
  </bookViews>
  <sheets>
    <sheet name="DF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B29" i="1"/>
  <c r="D28" i="1"/>
  <c r="G28" i="1" s="1"/>
  <c r="C28" i="1"/>
  <c r="F28" i="1" s="1"/>
  <c r="B28" i="1"/>
  <c r="E28" i="1" s="1"/>
  <c r="D27" i="1"/>
  <c r="G27" i="1" s="1"/>
  <c r="C27" i="1"/>
  <c r="F27" i="1" s="1"/>
  <c r="B27" i="1"/>
  <c r="E27" i="1" s="1"/>
  <c r="D26" i="1"/>
  <c r="G26" i="1" s="1"/>
  <c r="C26" i="1"/>
  <c r="F26" i="1" s="1"/>
  <c r="B26" i="1"/>
  <c r="E26" i="1" s="1"/>
  <c r="D25" i="1"/>
  <c r="C25" i="1"/>
  <c r="B25" i="1"/>
  <c r="D24" i="1"/>
  <c r="C24" i="1"/>
  <c r="B24" i="1"/>
  <c r="D22" i="1"/>
  <c r="C22" i="1"/>
  <c r="F21" i="1" s="1"/>
  <c r="B22" i="1"/>
  <c r="G21" i="1"/>
  <c r="D21" i="1"/>
  <c r="C21" i="1"/>
  <c r="B21" i="1"/>
  <c r="E21" i="1" s="1"/>
  <c r="G20" i="1"/>
  <c r="D20" i="1"/>
  <c r="C20" i="1"/>
  <c r="F20" i="1" s="1"/>
  <c r="B20" i="1"/>
  <c r="E20" i="1" s="1"/>
  <c r="G19" i="1"/>
  <c r="D19" i="1"/>
  <c r="C19" i="1"/>
  <c r="B19" i="1"/>
  <c r="E19" i="1" s="1"/>
  <c r="D18" i="1"/>
  <c r="C18" i="1"/>
  <c r="B18" i="1"/>
  <c r="G14" i="1"/>
  <c r="E14" i="1"/>
  <c r="D14" i="1"/>
  <c r="C14" i="1"/>
  <c r="H14" i="1" s="1"/>
  <c r="B14" i="1"/>
  <c r="F14" i="1" s="1"/>
  <c r="H13" i="1"/>
  <c r="G13" i="1"/>
  <c r="E13" i="1"/>
  <c r="D13" i="1"/>
  <c r="C13" i="1"/>
  <c r="B13" i="1"/>
  <c r="F13" i="1" s="1"/>
  <c r="G12" i="1"/>
  <c r="E12" i="1"/>
  <c r="D12" i="1"/>
  <c r="C12" i="1"/>
  <c r="H12" i="1" s="1"/>
  <c r="B12" i="1"/>
  <c r="F12" i="1" s="1"/>
  <c r="G11" i="1"/>
  <c r="E11" i="1"/>
  <c r="D11" i="1"/>
  <c r="C11" i="1"/>
  <c r="H11" i="1" s="1"/>
  <c r="B11" i="1"/>
  <c r="F11" i="1" s="1"/>
  <c r="H10" i="1"/>
  <c r="G10" i="1"/>
  <c r="E10" i="1"/>
  <c r="F10" i="1" s="1"/>
  <c r="D10" i="1"/>
  <c r="C10" i="1"/>
  <c r="B10" i="1"/>
  <c r="G9" i="1"/>
  <c r="E9" i="1"/>
  <c r="D9" i="1"/>
  <c r="C9" i="1"/>
  <c r="H9" i="1" s="1"/>
  <c r="B9" i="1"/>
  <c r="F9" i="1" s="1"/>
  <c r="G8" i="1"/>
  <c r="H8" i="1" s="1"/>
  <c r="F8" i="1"/>
  <c r="E8" i="1"/>
  <c r="D8" i="1"/>
  <c r="C8" i="1"/>
  <c r="B8" i="1"/>
  <c r="G7" i="1"/>
  <c r="E7" i="1"/>
  <c r="D7" i="1"/>
  <c r="C7" i="1"/>
  <c r="H7" i="1" s="1"/>
  <c r="B7" i="1"/>
  <c r="F7" i="1" s="1"/>
  <c r="H6" i="1"/>
  <c r="G6" i="1"/>
  <c r="E6" i="1"/>
  <c r="D6" i="1"/>
  <c r="C6" i="1"/>
  <c r="B6" i="1"/>
  <c r="F6" i="1" s="1"/>
  <c r="G5" i="1"/>
  <c r="E5" i="1"/>
  <c r="F5" i="1" s="1"/>
  <c r="D5" i="1"/>
  <c r="C5" i="1"/>
  <c r="H5" i="1" s="1"/>
  <c r="B5" i="1"/>
  <c r="G4" i="1"/>
  <c r="E4" i="1"/>
  <c r="D4" i="1"/>
  <c r="C4" i="1"/>
  <c r="H4" i="1" s="1"/>
  <c r="B4" i="1"/>
  <c r="F4" i="1" s="1"/>
  <c r="G3" i="1"/>
  <c r="H3" i="1" s="1"/>
  <c r="F3" i="1"/>
  <c r="E3" i="1"/>
  <c r="E15" i="1" s="1"/>
  <c r="D3" i="1"/>
  <c r="D15" i="1" s="1"/>
  <c r="C3" i="1"/>
  <c r="C15" i="1" s="1"/>
  <c r="B3" i="1"/>
  <c r="B15" i="1" s="1"/>
  <c r="F15" i="1" s="1"/>
  <c r="H15" i="1" l="1"/>
  <c r="G15" i="1"/>
  <c r="F19" i="1"/>
</calcChain>
</file>

<file path=xl/sharedStrings.xml><?xml version="1.0" encoding="utf-8"?>
<sst xmlns="http://schemas.openxmlformats.org/spreadsheetml/2006/main" count="32" uniqueCount="29">
  <si>
    <t>FY 26</t>
  </si>
  <si>
    <t>Gross FS Contest Revenues</t>
  </si>
  <si>
    <t>Net Revenue</t>
  </si>
  <si>
    <t>Taxes Paid</t>
  </si>
  <si>
    <t>FY25 Gross FS
Contest Revenue</t>
  </si>
  <si>
    <t>Gross Revenues
FY26 vs FY25</t>
  </si>
  <si>
    <t>FY25
Net Revenue</t>
  </si>
  <si>
    <t>Net Revenue
FY26 vs FY25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</si>
  <si>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</si>
  <si>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</si>
  <si>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</si>
  <si>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</si>
  <si>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</si>
  <si>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</si>
  <si>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</si>
  <si>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</si>
  <si>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</si>
  <si>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</si>
  <si>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</si>
  <si>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</si>
  <si>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FY 26 Totals</t>
  </si>
  <si>
    <t>Gross Revenues vs Previous Year</t>
  </si>
  <si>
    <t>Net Revenues vs Previous Year</t>
  </si>
  <si>
    <t>Taxes Paid vs Previous Year</t>
  </si>
  <si>
    <t>FY26</t>
  </si>
  <si>
    <t>FY25</t>
  </si>
  <si>
    <t>FY24</t>
  </si>
  <si>
    <t>FY23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</si>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</sst>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Alignment="1">
      <alignment horizontal="center"/>
    </xf>
    <xf numFmtId="38" fontId="5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38" fontId="8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0" borderId="0" xfId="0" applyFont="1" applyBorder="1"/>
    <xf numFmtId="0" fontId="9" fillId="0" borderId="1" xfId="0" applyFont="1" applyFill="1" applyBorder="1" applyAlignment="1">
      <alignment horizontal="center"/>
    </xf>
    <xf numFmtId="38" fontId="9" fillId="0" borderId="1" xfId="0" applyNumberFormat="1" applyFont="1" applyFill="1" applyBorder="1" applyAlignment="1">
      <alignment horizontal="center"/>
    </xf>
    <xf numFmtId="38" fontId="10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38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38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38" fontId="2" fillId="0" borderId="0" xfId="0" applyNumberFormat="1" applyFont="1" applyBorder="1" applyAlignment="1"/>
    <xf numFmtId="9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8" fontId="3" fillId="0" borderId="0" xfId="0" applyNumberFormat="1" applyFont="1"/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eofla-my.sharepoint.com/personal/p00077130_swe_la_gov/Documents/SportsBook%20Revenue/FY%2025-26/2025-09/FY26_DFS_2025_09_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S"/>
      <sheetName val="FY26"/>
      <sheetName val="FY25"/>
      <sheetName val="FY24"/>
      <sheetName val="FY23"/>
      <sheetName val="FY22"/>
    </sheetNames>
    <sheetDataSet>
      <sheetData sheetId="0"/>
      <sheetData sheetId="1">
        <row r="2">
          <cell r="D2">
            <v>366809</v>
          </cell>
          <cell r="E2">
            <v>40801</v>
          </cell>
          <cell r="F2">
            <v>3264</v>
          </cell>
        </row>
        <row r="3">
          <cell r="D3">
            <v>372211</v>
          </cell>
          <cell r="E3">
            <v>41193</v>
          </cell>
          <cell r="F3">
            <v>3295</v>
          </cell>
        </row>
        <row r="4">
          <cell r="D4">
            <v>1660851.9</v>
          </cell>
          <cell r="E4">
            <v>320829.5</v>
          </cell>
          <cell r="F4">
            <v>25666.36</v>
          </cell>
        </row>
        <row r="14">
          <cell r="D14">
            <v>2399871.9</v>
          </cell>
          <cell r="E14">
            <v>402823.5</v>
          </cell>
          <cell r="F14">
            <v>32225.360000000001</v>
          </cell>
        </row>
      </sheetData>
      <sheetData sheetId="2">
        <row r="2">
          <cell r="D2">
            <v>406300</v>
          </cell>
          <cell r="E2">
            <v>43251</v>
          </cell>
          <cell r="F2">
            <v>3460</v>
          </cell>
        </row>
        <row r="3">
          <cell r="D3">
            <v>435998</v>
          </cell>
          <cell r="E3">
            <v>45450</v>
          </cell>
          <cell r="F3">
            <v>3636</v>
          </cell>
        </row>
        <row r="4">
          <cell r="D4">
            <v>1451596</v>
          </cell>
          <cell r="E4">
            <v>161767</v>
          </cell>
          <cell r="F4">
            <v>12941</v>
          </cell>
        </row>
        <row r="5">
          <cell r="D5">
            <v>1567307</v>
          </cell>
          <cell r="E5">
            <v>180057</v>
          </cell>
          <cell r="F5">
            <v>14405</v>
          </cell>
        </row>
        <row r="6">
          <cell r="D6">
            <v>1752829</v>
          </cell>
          <cell r="E6">
            <v>212276</v>
          </cell>
          <cell r="F6">
            <v>16982</v>
          </cell>
        </row>
        <row r="7">
          <cell r="D7">
            <v>2399698</v>
          </cell>
          <cell r="E7">
            <v>285924</v>
          </cell>
          <cell r="F7">
            <v>22874</v>
          </cell>
        </row>
        <row r="8">
          <cell r="D8">
            <v>1076797</v>
          </cell>
          <cell r="E8">
            <v>135419</v>
          </cell>
          <cell r="F8">
            <v>10833</v>
          </cell>
        </row>
        <row r="9">
          <cell r="D9">
            <v>1037072</v>
          </cell>
          <cell r="E9">
            <v>126731</v>
          </cell>
          <cell r="F9">
            <v>10138</v>
          </cell>
        </row>
        <row r="10">
          <cell r="D10">
            <v>590463</v>
          </cell>
          <cell r="E10">
            <v>69642</v>
          </cell>
          <cell r="F10">
            <v>5571</v>
          </cell>
        </row>
        <row r="11">
          <cell r="D11">
            <v>689933</v>
          </cell>
          <cell r="E11">
            <v>82457</v>
          </cell>
          <cell r="F11">
            <v>6597</v>
          </cell>
        </row>
        <row r="12">
          <cell r="D12">
            <v>671597</v>
          </cell>
          <cell r="E12">
            <v>83128</v>
          </cell>
          <cell r="F12">
            <v>6650</v>
          </cell>
        </row>
        <row r="13">
          <cell r="D13">
            <v>496293</v>
          </cell>
          <cell r="E13">
            <v>58348</v>
          </cell>
          <cell r="F13">
            <v>4668</v>
          </cell>
        </row>
        <row r="14">
          <cell r="D14">
            <v>12575883</v>
          </cell>
          <cell r="E14">
            <v>1484450</v>
          </cell>
          <cell r="F14">
            <v>118755</v>
          </cell>
        </row>
      </sheetData>
      <sheetData sheetId="3">
        <row r="2">
          <cell r="D2">
            <v>512101.42000000004</v>
          </cell>
          <cell r="E2">
            <v>52778.49</v>
          </cell>
          <cell r="F2">
            <v>4222.28</v>
          </cell>
        </row>
        <row r="3">
          <cell r="D3">
            <v>531901.75</v>
          </cell>
          <cell r="E3">
            <v>53575.040000000001</v>
          </cell>
          <cell r="F3">
            <v>4286.01</v>
          </cell>
        </row>
        <row r="4">
          <cell r="D4">
            <v>1520485.9500000002</v>
          </cell>
          <cell r="E4">
            <v>161380.18</v>
          </cell>
          <cell r="F4">
            <v>12910.420000000002</v>
          </cell>
        </row>
        <row r="5">
          <cell r="D5">
            <v>1898531.68</v>
          </cell>
          <cell r="E5">
            <v>205714.07</v>
          </cell>
          <cell r="F5">
            <v>16457.12</v>
          </cell>
        </row>
        <row r="6">
          <cell r="D6">
            <v>1648378.73</v>
          </cell>
          <cell r="E6">
            <v>179208.41999999998</v>
          </cell>
          <cell r="F6">
            <v>14336.67</v>
          </cell>
        </row>
        <row r="7">
          <cell r="D7">
            <v>1717588.6199999999</v>
          </cell>
          <cell r="E7">
            <v>182987.46</v>
          </cell>
          <cell r="F7">
            <v>14638.99</v>
          </cell>
        </row>
        <row r="8">
          <cell r="D8">
            <v>1453642.0699999998</v>
          </cell>
          <cell r="E8">
            <v>151671.34</v>
          </cell>
          <cell r="F8">
            <v>12133.71</v>
          </cell>
        </row>
        <row r="9">
          <cell r="D9">
            <v>731262.89</v>
          </cell>
          <cell r="E9">
            <v>92148.35</v>
          </cell>
          <cell r="F9">
            <v>7371.87</v>
          </cell>
        </row>
        <row r="10">
          <cell r="D10">
            <v>764545.46</v>
          </cell>
          <cell r="E10">
            <v>76174.63</v>
          </cell>
          <cell r="F10">
            <v>6093.9699999999993</v>
          </cell>
        </row>
        <row r="11">
          <cell r="D11">
            <v>775519.78</v>
          </cell>
          <cell r="E11">
            <v>78914.649999999994</v>
          </cell>
          <cell r="F11">
            <v>6313.17</v>
          </cell>
        </row>
        <row r="12">
          <cell r="D12">
            <v>686761.24</v>
          </cell>
          <cell r="E12">
            <v>74108.47</v>
          </cell>
          <cell r="F12">
            <v>5928.68</v>
          </cell>
        </row>
        <row r="13">
          <cell r="D13">
            <v>564043.29999999993</v>
          </cell>
          <cell r="E13">
            <v>59349.369999999995</v>
          </cell>
          <cell r="F13">
            <v>4747.95</v>
          </cell>
        </row>
        <row r="14">
          <cell r="D14">
            <v>12804762.890000001</v>
          </cell>
          <cell r="E14">
            <v>1368010.4699999997</v>
          </cell>
          <cell r="F14">
            <v>109440.84000000001</v>
          </cell>
        </row>
      </sheetData>
      <sheetData sheetId="4">
        <row r="2">
          <cell r="D2">
            <v>558707.78</v>
          </cell>
          <cell r="E2">
            <v>58360.450000000004</v>
          </cell>
          <cell r="F2">
            <v>4668.83</v>
          </cell>
        </row>
        <row r="3">
          <cell r="D3">
            <v>546532.04</v>
          </cell>
          <cell r="E3">
            <v>53440.51</v>
          </cell>
          <cell r="F3">
            <v>4275.25</v>
          </cell>
        </row>
        <row r="4">
          <cell r="D4">
            <v>1502290.92</v>
          </cell>
          <cell r="E4">
            <v>156891.69</v>
          </cell>
          <cell r="F4">
            <v>12551.33</v>
          </cell>
        </row>
        <row r="5">
          <cell r="D5">
            <v>2116541</v>
          </cell>
          <cell r="E5">
            <v>228258.86</v>
          </cell>
          <cell r="F5">
            <v>18260.71</v>
          </cell>
        </row>
        <row r="6">
          <cell r="D6">
            <v>1738499.71</v>
          </cell>
          <cell r="E6">
            <v>189982.30000000002</v>
          </cell>
          <cell r="F6">
            <v>15198.59</v>
          </cell>
        </row>
        <row r="7">
          <cell r="D7">
            <v>9511523.3499999996</v>
          </cell>
          <cell r="E7">
            <v>957191.31</v>
          </cell>
          <cell r="F7">
            <v>76575.31</v>
          </cell>
        </row>
        <row r="8">
          <cell r="D8">
            <v>1628043.6800000002</v>
          </cell>
          <cell r="E8">
            <v>173375.76</v>
          </cell>
          <cell r="F8">
            <v>13870.060000000001</v>
          </cell>
        </row>
        <row r="9">
          <cell r="D9">
            <v>724475.49</v>
          </cell>
          <cell r="E9">
            <v>75845.149999999994</v>
          </cell>
          <cell r="F9">
            <v>6067.61</v>
          </cell>
        </row>
        <row r="10">
          <cell r="D10">
            <v>674783.84</v>
          </cell>
          <cell r="E10">
            <v>70191.67</v>
          </cell>
          <cell r="F10">
            <v>5615.33</v>
          </cell>
        </row>
        <row r="11">
          <cell r="D11">
            <v>687640.20000000007</v>
          </cell>
          <cell r="E11">
            <v>70424.17</v>
          </cell>
          <cell r="F11">
            <v>5633.93</v>
          </cell>
        </row>
        <row r="12">
          <cell r="D12">
            <v>720781.4</v>
          </cell>
          <cell r="E12">
            <v>76730.22</v>
          </cell>
          <cell r="F12">
            <v>6138.42</v>
          </cell>
        </row>
        <row r="13">
          <cell r="D13">
            <v>560465.03</v>
          </cell>
          <cell r="E13">
            <v>58719.88</v>
          </cell>
          <cell r="F13">
            <v>4697.59</v>
          </cell>
        </row>
        <row r="14">
          <cell r="D14">
            <v>20970284.439999998</v>
          </cell>
          <cell r="E14">
            <v>2169411.9699999997</v>
          </cell>
          <cell r="F14">
            <v>173552.95999999996</v>
          </cell>
        </row>
      </sheetData>
      <sheetData sheetId="5">
        <row r="2">
          <cell r="D2">
            <v>317507.55</v>
          </cell>
          <cell r="E2">
            <v>33330.639999999999</v>
          </cell>
          <cell r="F2">
            <v>2666.45</v>
          </cell>
        </row>
        <row r="3">
          <cell r="D3">
            <v>954143.96</v>
          </cell>
          <cell r="E3">
            <v>91080.4</v>
          </cell>
          <cell r="F3">
            <v>7286.43</v>
          </cell>
        </row>
        <row r="4">
          <cell r="D4">
            <v>2239531.7999999998</v>
          </cell>
          <cell r="E4">
            <v>281590.33</v>
          </cell>
          <cell r="F4">
            <v>22527.23</v>
          </cell>
        </row>
        <row r="5">
          <cell r="D5">
            <v>3171896.18</v>
          </cell>
          <cell r="E5">
            <v>344508.09</v>
          </cell>
          <cell r="F5">
            <v>27560.65</v>
          </cell>
        </row>
        <row r="6">
          <cell r="D6">
            <v>2984270.97</v>
          </cell>
          <cell r="E6">
            <v>330851.94000000006</v>
          </cell>
          <cell r="F6">
            <v>26468.15</v>
          </cell>
        </row>
        <row r="7">
          <cell r="D7">
            <v>3080669.92</v>
          </cell>
          <cell r="E7">
            <v>320721.73</v>
          </cell>
          <cell r="F7">
            <v>25657.739999999998</v>
          </cell>
        </row>
        <row r="8">
          <cell r="D8">
            <v>2622942.12</v>
          </cell>
          <cell r="E8">
            <v>280160.34999999998</v>
          </cell>
          <cell r="F8">
            <v>22412.83</v>
          </cell>
        </row>
        <row r="9">
          <cell r="D9">
            <v>985353.73</v>
          </cell>
          <cell r="E9">
            <v>106922.76999999999</v>
          </cell>
          <cell r="F9">
            <v>8553.82</v>
          </cell>
        </row>
        <row r="10">
          <cell r="D10">
            <v>1118253.6800000002</v>
          </cell>
          <cell r="E10">
            <v>116785.38</v>
          </cell>
          <cell r="F10">
            <v>9342.84</v>
          </cell>
        </row>
        <row r="11">
          <cell r="D11">
            <v>813282.57</v>
          </cell>
          <cell r="E11">
            <v>85821.26</v>
          </cell>
          <cell r="F11">
            <v>6865.7</v>
          </cell>
        </row>
        <row r="12">
          <cell r="D12">
            <v>901226.27</v>
          </cell>
          <cell r="E12">
            <v>92954.96</v>
          </cell>
          <cell r="F12">
            <v>7436.4000000000005</v>
          </cell>
        </row>
        <row r="13">
          <cell r="D13">
            <v>827765.49</v>
          </cell>
          <cell r="E13">
            <v>83714.28</v>
          </cell>
          <cell r="F13">
            <v>6697.1399999999994</v>
          </cell>
        </row>
        <row r="14">
          <cell r="D14">
            <v>20016844.239999998</v>
          </cell>
          <cell r="E14">
            <v>2168442.13</v>
          </cell>
          <cell r="F14">
            <v>173475.38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3"/>
  <sheetViews>
    <sheetView tabSelected="1" view="pageLayout" zoomScaleNormal="100" workbookViewId="0">
      <selection activeCell="C31" sqref="C31"/>
    </sheetView>
  </sheetViews>
  <sheetFormatPr defaultColWidth="8.7109375" defaultRowHeight="15.75" x14ac:dyDescent="0.25"/>
  <cols>
    <col min="1" max="1" width="25.140625" style="19" customWidth="1"/>
    <col min="2" max="2" width="19" style="3" customWidth="1"/>
    <col min="3" max="3" width="14.7109375" style="3" customWidth="1"/>
    <col min="4" max="4" width="12.7109375" style="3" bestFit="1" customWidth="1"/>
    <col min="5" max="5" width="19.28515625" style="3" customWidth="1"/>
    <col min="6" max="6" width="18.7109375" style="29" customWidth="1"/>
    <col min="7" max="7" width="19.140625" style="3" bestFit="1" customWidth="1"/>
    <col min="8" max="8" width="13.28515625" style="3" bestFit="1" customWidth="1"/>
    <col min="9" max="16384" width="8.7109375" style="3"/>
  </cols>
  <sheetData>
    <row r="2" spans="1:8" ht="31.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4" t="s">
        <v>8</v>
      </c>
      <c r="B3" s="5">
        <f>[1]FY26!D2</f>
        <v>366809</v>
      </c>
      <c r="C3" s="5">
        <f>[1]FY26!E2</f>
        <v>40801</v>
      </c>
      <c r="D3" s="5">
        <f>[1]FY26!F2</f>
        <v>3264</v>
      </c>
      <c r="E3" s="5">
        <f>[1]FY25!D2</f>
        <v>406300</v>
      </c>
      <c r="F3" s="6">
        <f>(B3-E3)/E3</f>
        <v>-9.7196652719665266E-2</v>
      </c>
      <c r="G3" s="5">
        <f>[1]FY25!E2</f>
        <v>43251</v>
      </c>
      <c r="H3" s="6">
        <f>(C3-G3)/G3</f>
        <v>-5.6646089107766293E-2</v>
      </c>
    </row>
    <row r="4" spans="1:8" x14ac:dyDescent="0.25">
      <c r="A4" s="7" t="s">
        <v>9</v>
      </c>
      <c r="B4" s="8">
        <f>[1]FY26!D3</f>
        <v>372211</v>
      </c>
      <c r="C4" s="8">
        <f>[1]FY26!E3</f>
        <v>41193</v>
      </c>
      <c r="D4" s="8">
        <f>[1]FY26!F3</f>
        <v>3295</v>
      </c>
      <c r="E4" s="8">
        <f>[1]FY25!D3</f>
        <v>435998</v>
      </c>
      <c r="F4" s="9">
        <f t="shared" ref="F4:F15" si="0">(B4-E4)/E4</f>
        <v>-0.14630112982169644</v>
      </c>
      <c r="G4" s="8">
        <f>[1]FY25!E3</f>
        <v>45450</v>
      </c>
      <c r="H4" s="9">
        <f t="shared" ref="H4:H15" si="1">(C4-G4)/G4</f>
        <v>-9.3663366336633663E-2</v>
      </c>
    </row>
    <row r="5" spans="1:8" ht="18.75" x14ac:dyDescent="0.3">
      <c r="A5" s="10" t="s">
        <v>10</v>
      </c>
      <c r="B5" s="11">
        <f>[1]FY26!D4</f>
        <v>1660851.9</v>
      </c>
      <c r="C5" s="11">
        <f>[1]FY26!E4</f>
        <v>320829.5</v>
      </c>
      <c r="D5" s="11">
        <f>[1]FY26!F4</f>
        <v>25666.36</v>
      </c>
      <c r="E5" s="11">
        <f>[1]FY25!D4</f>
        <v>1451596</v>
      </c>
      <c r="F5" s="12">
        <f t="shared" si="0"/>
        <v>0.14415574305798576</v>
      </c>
      <c r="G5" s="11">
        <f>[1]FY25!E4</f>
        <v>161767</v>
      </c>
      <c r="H5" s="12">
        <f t="shared" si="1"/>
        <v>0.9832815098258606</v>
      </c>
    </row>
    <row r="6" spans="1:8" ht="18.75" hidden="1" x14ac:dyDescent="0.3">
      <c r="A6" s="10" t="s">
        <v>11</v>
      </c>
      <c r="B6" s="11">
        <f>[1]FY26!D5</f>
        <v>0</v>
      </c>
      <c r="C6" s="11">
        <f>[1]FY26!E5</f>
        <v>0</v>
      </c>
      <c r="D6" s="11">
        <f>[1]FY26!F5</f>
        <v>0</v>
      </c>
      <c r="E6" s="11">
        <f>[1]FY25!D5</f>
        <v>1567307</v>
      </c>
      <c r="F6" s="12">
        <f t="shared" si="0"/>
        <v>-1</v>
      </c>
      <c r="G6" s="11">
        <f>[1]FY25!E5</f>
        <v>180057</v>
      </c>
      <c r="H6" s="12">
        <f t="shared" si="1"/>
        <v>-1</v>
      </c>
    </row>
    <row r="7" spans="1:8" ht="18.75" hidden="1" x14ac:dyDescent="0.3">
      <c r="A7" s="10" t="s">
        <v>12</v>
      </c>
      <c r="B7" s="11">
        <f>[1]FY26!D6</f>
        <v>0</v>
      </c>
      <c r="C7" s="11">
        <f>[1]FY26!E6</f>
        <v>0</v>
      </c>
      <c r="D7" s="11">
        <f>[1]FY26!F6</f>
        <v>0</v>
      </c>
      <c r="E7" s="11">
        <f>[1]FY25!D6</f>
        <v>1752829</v>
      </c>
      <c r="F7" s="12">
        <f t="shared" si="0"/>
        <v>-1</v>
      </c>
      <c r="G7" s="11">
        <f>[1]FY25!E6</f>
        <v>212276</v>
      </c>
      <c r="H7" s="12">
        <f t="shared" si="1"/>
        <v>-1</v>
      </c>
    </row>
    <row r="8" spans="1:8" ht="18.75" hidden="1" x14ac:dyDescent="0.3">
      <c r="A8" s="10" t="s">
        <v>13</v>
      </c>
      <c r="B8" s="11">
        <f>[1]FY26!D7</f>
        <v>0</v>
      </c>
      <c r="C8" s="11">
        <f>[1]FY26!E7</f>
        <v>0</v>
      </c>
      <c r="D8" s="11">
        <f>[1]FY26!F7</f>
        <v>0</v>
      </c>
      <c r="E8" s="11">
        <f>[1]FY25!D7</f>
        <v>2399698</v>
      </c>
      <c r="F8" s="12">
        <f t="shared" si="0"/>
        <v>-1</v>
      </c>
      <c r="G8" s="11">
        <f>[1]FY25!E7</f>
        <v>285924</v>
      </c>
      <c r="H8" s="12">
        <f t="shared" si="1"/>
        <v>-1</v>
      </c>
    </row>
    <row r="9" spans="1:8" ht="18.75" hidden="1" x14ac:dyDescent="0.3">
      <c r="A9" s="10" t="s">
        <v>14</v>
      </c>
      <c r="B9" s="11">
        <f>[1]FY26!D8</f>
        <v>0</v>
      </c>
      <c r="C9" s="11">
        <f>[1]FY26!E8</f>
        <v>0</v>
      </c>
      <c r="D9" s="11">
        <f>[1]FY26!F8</f>
        <v>0</v>
      </c>
      <c r="E9" s="11">
        <f>[1]FY25!D8</f>
        <v>1076797</v>
      </c>
      <c r="F9" s="12">
        <f t="shared" si="0"/>
        <v>-1</v>
      </c>
      <c r="G9" s="11">
        <f>[1]FY25!E8</f>
        <v>135419</v>
      </c>
      <c r="H9" s="12">
        <f t="shared" si="1"/>
        <v>-1</v>
      </c>
    </row>
    <row r="10" spans="1:8" ht="18.75" hidden="1" x14ac:dyDescent="0.3">
      <c r="A10" s="10" t="s">
        <v>15</v>
      </c>
      <c r="B10" s="11">
        <f>[1]FY26!D9</f>
        <v>0</v>
      </c>
      <c r="C10" s="11">
        <f>[1]FY26!E9</f>
        <v>0</v>
      </c>
      <c r="D10" s="11">
        <f>[1]FY26!F9</f>
        <v>0</v>
      </c>
      <c r="E10" s="11">
        <f>[1]FY25!D9</f>
        <v>1037072</v>
      </c>
      <c r="F10" s="12">
        <f t="shared" si="0"/>
        <v>-1</v>
      </c>
      <c r="G10" s="11">
        <f>[1]FY25!E9</f>
        <v>126731</v>
      </c>
      <c r="H10" s="12">
        <f t="shared" si="1"/>
        <v>-1</v>
      </c>
    </row>
    <row r="11" spans="1:8" ht="18.75" hidden="1" x14ac:dyDescent="0.3">
      <c r="A11" s="10" t="s">
        <v>16</v>
      </c>
      <c r="B11" s="11">
        <f>[1]FY26!D10</f>
        <v>0</v>
      </c>
      <c r="C11" s="11">
        <f>[1]FY26!E10</f>
        <v>0</v>
      </c>
      <c r="D11" s="11">
        <f>[1]FY26!F10</f>
        <v>0</v>
      </c>
      <c r="E11" s="11">
        <f>[1]FY25!D10</f>
        <v>590463</v>
      </c>
      <c r="F11" s="12">
        <f t="shared" si="0"/>
        <v>-1</v>
      </c>
      <c r="G11" s="11">
        <f>[1]FY25!E10</f>
        <v>69642</v>
      </c>
      <c r="H11" s="12">
        <f t="shared" si="1"/>
        <v>-1</v>
      </c>
    </row>
    <row r="12" spans="1:8" s="14" customFormat="1" ht="18.75" hidden="1" x14ac:dyDescent="0.3">
      <c r="A12" s="13" t="s">
        <v>17</v>
      </c>
      <c r="B12" s="11">
        <f>[1]FY26!D11</f>
        <v>0</v>
      </c>
      <c r="C12" s="11">
        <f>[1]FY26!E11</f>
        <v>0</v>
      </c>
      <c r="D12" s="11">
        <f>[1]FY26!F11</f>
        <v>0</v>
      </c>
      <c r="E12" s="11">
        <f>[1]FY25!D11</f>
        <v>689933</v>
      </c>
      <c r="F12" s="12">
        <f t="shared" si="0"/>
        <v>-1</v>
      </c>
      <c r="G12" s="11">
        <f>[1]FY25!E11</f>
        <v>82457</v>
      </c>
      <c r="H12" s="12">
        <f t="shared" si="1"/>
        <v>-1</v>
      </c>
    </row>
    <row r="13" spans="1:8" s="14" customFormat="1" ht="18.75" hidden="1" x14ac:dyDescent="0.3">
      <c r="A13" s="13" t="s">
        <v>18</v>
      </c>
      <c r="B13" s="11">
        <f>[1]FY26!D12</f>
        <v>0</v>
      </c>
      <c r="C13" s="11">
        <f>[1]FY26!E12</f>
        <v>0</v>
      </c>
      <c r="D13" s="11">
        <f>[1]FY26!F12</f>
        <v>0</v>
      </c>
      <c r="E13" s="11">
        <f>[1]FY25!D12</f>
        <v>671597</v>
      </c>
      <c r="F13" s="12">
        <f t="shared" si="0"/>
        <v>-1</v>
      </c>
      <c r="G13" s="11">
        <f>[1]FY25!E12</f>
        <v>83128</v>
      </c>
      <c r="H13" s="12">
        <f t="shared" si="1"/>
        <v>-1</v>
      </c>
    </row>
    <row r="14" spans="1:8" s="14" customFormat="1" ht="18.75" hidden="1" x14ac:dyDescent="0.3">
      <c r="A14" s="13" t="s">
        <v>19</v>
      </c>
      <c r="B14" s="11">
        <f>[1]FY26!D13</f>
        <v>0</v>
      </c>
      <c r="C14" s="11">
        <f>[1]FY26!E13</f>
        <v>0</v>
      </c>
      <c r="D14" s="11">
        <f>[1]FY26!F13</f>
        <v>0</v>
      </c>
      <c r="E14" s="11">
        <f>[1]FY25!D13</f>
        <v>496293</v>
      </c>
      <c r="F14" s="12">
        <f t="shared" si="0"/>
        <v>-1</v>
      </c>
      <c r="G14" s="11">
        <f>[1]FY25!E13</f>
        <v>58348</v>
      </c>
      <c r="H14" s="12">
        <f t="shared" si="1"/>
        <v>-1</v>
      </c>
    </row>
    <row r="15" spans="1:8" ht="16.5" thickBot="1" x14ac:dyDescent="0.3">
      <c r="A15" s="15" t="s">
        <v>20</v>
      </c>
      <c r="B15" s="16">
        <f>SUM(B3:B14)</f>
        <v>2399871.9</v>
      </c>
      <c r="C15" s="16">
        <f>SUM(C3:C14)</f>
        <v>402823.5</v>
      </c>
      <c r="D15" s="16">
        <f>SUM(D3:D14)</f>
        <v>32225.360000000001</v>
      </c>
      <c r="E15" s="17">
        <f>SUM(E3:E5)</f>
        <v>2293894</v>
      </c>
      <c r="F15" s="18">
        <f t="shared" si="0"/>
        <v>4.6199998779368145E-2</v>
      </c>
      <c r="G15" s="17">
        <f>SUM(G3:G5)</f>
        <v>250468</v>
      </c>
      <c r="H15" s="18">
        <f t="shared" si="1"/>
        <v>0.60828329367424183</v>
      </c>
    </row>
    <row r="16" spans="1:8" ht="16.5" thickTop="1" x14ac:dyDescent="0.25">
      <c r="E16" s="20"/>
      <c r="F16" s="21"/>
    </row>
    <row r="17" spans="1:7" ht="31.5" x14ac:dyDescent="0.25">
      <c r="B17" s="2" t="s">
        <v>1</v>
      </c>
      <c r="C17" s="2" t="s">
        <v>2</v>
      </c>
      <c r="D17" s="2" t="s">
        <v>3</v>
      </c>
      <c r="E17" s="22" t="s">
        <v>21</v>
      </c>
      <c r="F17" s="23" t="s">
        <v>22</v>
      </c>
      <c r="G17" s="23" t="s">
        <v>23</v>
      </c>
    </row>
    <row r="18" spans="1:7" hidden="1" x14ac:dyDescent="0.25">
      <c r="A18" s="24" t="s">
        <v>24</v>
      </c>
      <c r="B18" s="25">
        <f>[1]FY26!D14</f>
        <v>2399871.9</v>
      </c>
      <c r="C18" s="25">
        <f>[1]FY26!E14</f>
        <v>402823.5</v>
      </c>
      <c r="D18" s="25">
        <f>[1]FY26!F14</f>
        <v>32225.360000000001</v>
      </c>
      <c r="E18" s="21"/>
      <c r="F18" s="21"/>
      <c r="G18" s="21"/>
    </row>
    <row r="19" spans="1:7" x14ac:dyDescent="0.25">
      <c r="A19" s="24" t="s">
        <v>25</v>
      </c>
      <c r="B19" s="25">
        <f>[1]FY25!D14</f>
        <v>12575883</v>
      </c>
      <c r="C19" s="25">
        <f>[1]FY25!E14</f>
        <v>1484450</v>
      </c>
      <c r="D19" s="25">
        <f>[1]FY25!F14</f>
        <v>118755</v>
      </c>
      <c r="E19" s="21">
        <f t="shared" ref="E19:G21" si="2">(B19-B20)/B19</f>
        <v>-1.8199906121900197E-2</v>
      </c>
      <c r="F19" s="21">
        <f t="shared" si="2"/>
        <v>7.84395095826739E-2</v>
      </c>
      <c r="G19" s="21">
        <f t="shared" si="2"/>
        <v>7.8431729190349783E-2</v>
      </c>
    </row>
    <row r="20" spans="1:7" x14ac:dyDescent="0.25">
      <c r="A20" s="24" t="s">
        <v>26</v>
      </c>
      <c r="B20" s="25">
        <f>[1]FY24!D14</f>
        <v>12804762.890000001</v>
      </c>
      <c r="C20" s="25">
        <f>[1]FY24!E14</f>
        <v>1368010.4699999997</v>
      </c>
      <c r="D20" s="25">
        <f>[1]FY24!F14</f>
        <v>109440.84000000001</v>
      </c>
      <c r="E20" s="21">
        <f t="shared" si="2"/>
        <v>-0.63769408462666166</v>
      </c>
      <c r="F20" s="21">
        <f t="shared" si="2"/>
        <v>-0.58581532639878131</v>
      </c>
      <c r="G20" s="21">
        <f t="shared" si="2"/>
        <v>-0.58581531355205196</v>
      </c>
    </row>
    <row r="21" spans="1:7" x14ac:dyDescent="0.25">
      <c r="A21" s="24" t="s">
        <v>27</v>
      </c>
      <c r="B21" s="25">
        <f>[1]FY23!D14</f>
        <v>20970284.439999998</v>
      </c>
      <c r="C21" s="25">
        <f>[1]FY23!E14</f>
        <v>2169411.9699999997</v>
      </c>
      <c r="D21" s="25">
        <f>[1]FY23!F14</f>
        <v>173552.95999999996</v>
      </c>
      <c r="E21" s="21">
        <f t="shared" si="2"/>
        <v>4.5466250242240366E-2</v>
      </c>
      <c r="F21" s="26">
        <f t="shared" si="2"/>
        <v>4.4705201843237322E-4</v>
      </c>
      <c r="G21" s="26">
        <f t="shared" si="2"/>
        <v>4.4701052635436528E-4</v>
      </c>
    </row>
    <row r="22" spans="1:7" x14ac:dyDescent="0.25">
      <c r="A22" s="24" t="s">
        <v>28</v>
      </c>
      <c r="B22" s="25">
        <f>[1]FY22!D14</f>
        <v>20016844.239999998</v>
      </c>
      <c r="C22" s="25">
        <f>[1]FY22!E14</f>
        <v>2168442.13</v>
      </c>
      <c r="D22" s="25">
        <f>[1]FY22!F14</f>
        <v>173475.38</v>
      </c>
      <c r="E22" s="27"/>
      <c r="F22" s="28"/>
    </row>
    <row r="23" spans="1:7" x14ac:dyDescent="0.25">
      <c r="A23"/>
      <c r="B23"/>
      <c r="C23"/>
      <c r="D23"/>
      <c r="E23"/>
      <c r="F23"/>
      <c r="G23"/>
    </row>
    <row r="24" spans="1:7" hidden="1" x14ac:dyDescent="0.25">
      <c r="A24" s="24">
        <v>2026</v>
      </c>
      <c r="B24" s="25">
        <f>[1]FY26!D20</f>
        <v>0</v>
      </c>
      <c r="C24" s="25">
        <f>[1]FY26!E20</f>
        <v>0</v>
      </c>
      <c r="D24" s="25">
        <f>[1]FY26!F20</f>
        <v>0</v>
      </c>
      <c r="E24" s="21"/>
      <c r="F24" s="21"/>
      <c r="G24" s="21"/>
    </row>
    <row r="25" spans="1:7" x14ac:dyDescent="0.25">
      <c r="A25" s="24">
        <v>2025</v>
      </c>
      <c r="B25" s="25">
        <f>SUM([1]FY25!D8:D13,[1]FY26!D2:D7)</f>
        <v>6962026.9000000004</v>
      </c>
      <c r="C25" s="25">
        <f>SUM([1]FY25!E8:E13,[1]FY26!E2:E7)</f>
        <v>958548.5</v>
      </c>
      <c r="D25" s="25">
        <f>SUM([1]FY25!F8:F13,[1]FY26!F2:F7)</f>
        <v>76682.36</v>
      </c>
      <c r="E25" s="21"/>
      <c r="F25" s="21"/>
      <c r="G25" s="21"/>
    </row>
    <row r="26" spans="1:7" x14ac:dyDescent="0.25">
      <c r="A26" s="24">
        <v>2024</v>
      </c>
      <c r="B26" s="25">
        <f>SUM([1]FY24!D8:D13,[1]FY25!D2:D7)</f>
        <v>12989502.74</v>
      </c>
      <c r="C26" s="25">
        <f>SUM([1]FY24!E8:E13,[1]FY25!E2:E7)</f>
        <v>1461091.81</v>
      </c>
      <c r="D26" s="25">
        <f>SUM([1]FY24!F8:F13,[1]FY25!F2:F7)</f>
        <v>116887.34999999999</v>
      </c>
      <c r="E26" s="21">
        <f t="shared" ref="E26:G28" si="3">(B26-B27)/B26</f>
        <v>1.2650595891863929E-2</v>
      </c>
      <c r="F26" s="21">
        <f t="shared" si="3"/>
        <v>6.855236564497616E-2</v>
      </c>
      <c r="G26" s="21">
        <f t="shared" si="3"/>
        <v>6.855249947919928E-2</v>
      </c>
    </row>
    <row r="27" spans="1:7" x14ac:dyDescent="0.25">
      <c r="A27" s="24">
        <v>2023</v>
      </c>
      <c r="B27" s="25">
        <f>SUM([1]FY23!D8:D13,[1]FY24!D2:D7)</f>
        <v>12825177.790000001</v>
      </c>
      <c r="C27" s="25">
        <f>SUM([1]FY23!E8:E13,[1]FY24!E2:E7)</f>
        <v>1360930.51</v>
      </c>
      <c r="D27" s="25">
        <f>SUM([1]FY23!F8:F13,[1]FY24!F2:F7)</f>
        <v>108874.43000000001</v>
      </c>
      <c r="E27" s="21">
        <f t="shared" si="3"/>
        <v>-0.81228822247773314</v>
      </c>
      <c r="F27" s="21">
        <f t="shared" si="3"/>
        <v>-0.77120293967103437</v>
      </c>
      <c r="G27" s="21">
        <f t="shared" si="3"/>
        <v>-0.77120330274059745</v>
      </c>
    </row>
    <row r="28" spans="1:7" x14ac:dyDescent="0.25">
      <c r="A28" s="24">
        <v>2022</v>
      </c>
      <c r="B28" s="25">
        <f>SUM([1]FY22!D8:D13,[1]FY23!D2:D7)</f>
        <v>23242918.660000004</v>
      </c>
      <c r="C28" s="25">
        <f>SUM([1]FY22!E8:E13,[1]FY23!E2:E7)</f>
        <v>2410484.12</v>
      </c>
      <c r="D28" s="25">
        <f>SUM([1]FY22!F8:F13,[1]FY23!F2:F7)</f>
        <v>192838.75</v>
      </c>
      <c r="E28" s="21">
        <f t="shared" si="3"/>
        <v>0.45153099890424869</v>
      </c>
      <c r="F28" s="21">
        <f t="shared" si="3"/>
        <v>0.41833961138063841</v>
      </c>
      <c r="G28" s="21">
        <f t="shared" si="3"/>
        <v>0.418339674987522</v>
      </c>
    </row>
    <row r="29" spans="1:7" x14ac:dyDescent="0.25">
      <c r="A29" s="24">
        <v>2021</v>
      </c>
      <c r="B29" s="25">
        <f>SUM([1]FY22!D2:D7)</f>
        <v>12748020.380000001</v>
      </c>
      <c r="C29" s="25">
        <f>SUM([1]FY22!E2:E7)</f>
        <v>1402083.13</v>
      </c>
      <c r="D29" s="25">
        <f>SUM([1]FY22!F2:F7)</f>
        <v>112166.65</v>
      </c>
    </row>
    <row r="33" spans="5:5" x14ac:dyDescent="0.25">
      <c r="E33" s="30"/>
    </row>
  </sheetData>
  <conditionalFormatting sqref="F15:F17">
    <cfRule type="cellIs" dxfId="6" priority="7" operator="lessThan">
      <formula>0</formula>
    </cfRule>
  </conditionalFormatting>
  <conditionalFormatting sqref="H3:H14">
    <cfRule type="cellIs" dxfId="5" priority="6" operator="lessThan">
      <formula>0</formula>
    </cfRule>
  </conditionalFormatting>
  <conditionalFormatting sqref="G17">
    <cfRule type="cellIs" dxfId="4" priority="5" operator="lessThan">
      <formula>0</formula>
    </cfRule>
  </conditionalFormatting>
  <conditionalFormatting sqref="E18:G21">
    <cfRule type="cellIs" dxfId="3" priority="4" operator="lessThan">
      <formula>0</formula>
    </cfRule>
  </conditionalFormatting>
  <conditionalFormatting sqref="E24:G28">
    <cfRule type="cellIs" dxfId="2" priority="3" operator="lessThan">
      <formula>0</formula>
    </cfRule>
  </conditionalFormatting>
  <conditionalFormatting sqref="F3:F14">
    <cfRule type="cellIs" dxfId="1" priority="2" operator="lessThan">
      <formula>0</formula>
    </cfRule>
  </conditionalFormatting>
  <conditionalFormatting sqref="H15">
    <cfRule type="cellIs" dxfId="0" priority="1" operator="lessThan">
      <formula>0</formula>
    </cfRule>
  </conditionalFormatting>
  <printOptions horizontalCentered="1"/>
  <pageMargins left="0.7" right="0.7" top="1" bottom="1" header="0.3" footer="0.3"/>
  <pageSetup scale="86" orientation="landscape" r:id="rId1"/>
  <headerFooter>
    <oddHeader xml:space="preserve">&amp;C&amp;"-,Bold"&amp;14Louisiana Daily Fantasy Sports
</oddHeader>
    <oddFooter>&amp;C&amp;D&amp;Rprepared by LSP Gaming Audit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DFS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2025-10-14T18:59:27Z</dcterms:created>
  <dcterms:modified xsi:type="dcterms:W3CDTF">2025-10-14T19:00:21Z</dcterms:modified>
</cp:coreProperties>
</file>