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78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<sst xmlns="http://schemas.openxmlformats.org/spreadsheetml/2006/main" count="60" uniqueCount="41">
  <si>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</si>
  <si>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</si>
  <si>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</si>
  <si>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</si>
  <si>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NOVEMBER 2009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</si>
  <si>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</si>
  <si>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</si>
  <si>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</si>
  <si>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</si>
  <si>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</si>
  <si>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</si>
  <si>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</si>
  <si>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</si>
  <si>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</si>
  <si>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</si>
  <si>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</si>
  <si>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</si>
  <si>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</si>
  <si>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</si>
  <si>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</si>
  <si>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</si>
  <si>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</si>
  <si>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</si>
  <si>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</si>
  <si>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</si>
  <si>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</si>
  <si>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</si>
  <si>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</si>
  <si>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</si>
  <si>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</si>
  <si>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</si>
  <si>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</si>
  <si>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</si>
  <si>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</si>
  <si>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2009 -  NOVEMBER 30, 2009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</si>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</sst>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42">
    <font>
      <sz val="10"/>
      <name val="Courier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u val="single"/>
      <sz val="9"/>
      <name val="Arial"/>
      <family val="2"/>
    </font>
    <font>
      <sz val="11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3">
    <xf numFmtId="164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6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5" fontId="4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left"/>
      <protection/>
    </xf>
    <xf numFmtId="164" fontId="2" fillId="0" borderId="0" xfId="0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165" fontId="5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44" fontId="5" fillId="0" borderId="10" xfId="44" applyNumberFormat="1" applyFont="1" applyFill="1" applyBorder="1" applyAlignment="1" applyProtection="1">
      <alignment horizontal="center"/>
      <protection/>
    </xf>
    <xf numFmtId="44" fontId="5" fillId="0" borderId="10" xfId="0" applyNumberFormat="1" applyFont="1" applyFill="1" applyBorder="1" applyAlignment="1" applyProtection="1">
      <alignment horizontal="center"/>
      <protection/>
    </xf>
    <xf numFmtId="44" fontId="5" fillId="0" borderId="0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165" fontId="5" fillId="0" borderId="13" xfId="0" applyNumberFormat="1" applyFont="1" applyFill="1" applyBorder="1" applyAlignment="1" applyProtection="1">
      <alignment horizontal="center"/>
      <protection/>
    </xf>
    <xf numFmtId="44" fontId="5" fillId="0" borderId="12" xfId="44" applyNumberFormat="1" applyFont="1" applyFill="1" applyBorder="1" applyAlignment="1" applyProtection="1">
      <alignment horizontal="center"/>
      <protection/>
    </xf>
    <xf numFmtId="44" fontId="5" fillId="0" borderId="12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 applyProtection="1">
      <alignment horizontal="center"/>
      <protection/>
    </xf>
    <xf numFmtId="166" fontId="5" fillId="0" borderId="10" xfId="42" applyNumberFormat="1" applyFont="1" applyFill="1" applyBorder="1" applyAlignment="1" applyProtection="1">
      <alignment/>
      <protection/>
    </xf>
    <xf numFmtId="6" fontId="5" fillId="0" borderId="14" xfId="44" applyNumberFormat="1" applyFont="1" applyFill="1" applyBorder="1" applyAlignment="1" applyProtection="1">
      <alignment/>
      <protection/>
    </xf>
    <xf numFmtId="6" fontId="5" fillId="0" borderId="10" xfId="44" applyNumberFormat="1" applyFont="1" applyFill="1" applyBorder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4" fontId="5" fillId="0" borderId="12" xfId="0" applyFont="1" applyFill="1" applyBorder="1" applyAlignment="1" applyProtection="1">
      <alignment/>
      <protection/>
    </xf>
    <xf numFmtId="165" fontId="5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Font="1" applyFill="1" applyBorder="1" applyAlignment="1" applyProtection="1">
      <alignment horizontal="center"/>
      <protection/>
    </xf>
    <xf numFmtId="166" fontId="5" fillId="0" borderId="12" xfId="42" applyNumberFormat="1" applyFont="1" applyFill="1" applyBorder="1" applyAlignment="1" applyProtection="1">
      <alignment/>
      <protection/>
    </xf>
    <xf numFmtId="6" fontId="5" fillId="0" borderId="15" xfId="44" applyNumberFormat="1" applyFont="1" applyFill="1" applyBorder="1" applyAlignment="1" applyProtection="1">
      <alignment/>
      <protection/>
    </xf>
    <xf numFmtId="6" fontId="5" fillId="0" borderId="12" xfId="44" applyNumberFormat="1" applyFont="1" applyFill="1" applyBorder="1" applyAlignment="1" applyProtection="1">
      <alignment/>
      <protection/>
    </xf>
    <xf numFmtId="167" fontId="5" fillId="0" borderId="12" xfId="0" applyNumberFormat="1" applyFont="1" applyFill="1" applyBorder="1" applyAlignment="1" applyProtection="1">
      <alignment/>
      <protection/>
    </xf>
    <xf numFmtId="164" fontId="5" fillId="0" borderId="16" xfId="0" applyFont="1" applyFill="1" applyBorder="1" applyAlignment="1" applyProtection="1">
      <alignment/>
      <protection/>
    </xf>
    <xf numFmtId="165" fontId="5" fillId="0" borderId="16" xfId="0" applyNumberFormat="1" applyFont="1" applyFill="1" applyBorder="1" applyAlignment="1" applyProtection="1">
      <alignment horizontal="center"/>
      <protection/>
    </xf>
    <xf numFmtId="164" fontId="5" fillId="0" borderId="16" xfId="0" applyFont="1" applyFill="1" applyBorder="1" applyAlignment="1" applyProtection="1">
      <alignment horizontal="center"/>
      <protection/>
    </xf>
    <xf numFmtId="166" fontId="5" fillId="0" borderId="16" xfId="42" applyNumberFormat="1" applyFont="1" applyFill="1" applyBorder="1" applyAlignment="1" applyProtection="1">
      <alignment/>
      <protection/>
    </xf>
    <xf numFmtId="6" fontId="5" fillId="0" borderId="17" xfId="44" applyNumberFormat="1" applyFont="1" applyFill="1" applyBorder="1" applyAlignment="1" applyProtection="1">
      <alignment/>
      <protection/>
    </xf>
    <xf numFmtId="6" fontId="5" fillId="0" borderId="16" xfId="44" applyNumberFormat="1" applyFont="1" applyFill="1" applyBorder="1" applyAlignment="1" applyProtection="1">
      <alignment/>
      <protection/>
    </xf>
    <xf numFmtId="167" fontId="5" fillId="0" borderId="16" xfId="0" applyNumberFormat="1" applyFont="1" applyFill="1" applyBorder="1" applyAlignment="1" applyProtection="1">
      <alignment/>
      <protection/>
    </xf>
    <xf numFmtId="165" fontId="5" fillId="0" borderId="18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/>
      <protection/>
    </xf>
    <xf numFmtId="166" fontId="5" fillId="0" borderId="0" xfId="42" applyNumberFormat="1" applyFont="1" applyFill="1" applyBorder="1" applyAlignment="1" applyProtection="1">
      <alignment/>
      <protection/>
    </xf>
    <xf numFmtId="6" fontId="5" fillId="0" borderId="0" xfId="44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4" fontId="7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164" fontId="3" fillId="0" borderId="0" xfId="0" applyFont="1" applyFill="1" applyBorder="1" applyAlignment="1">
      <alignment/>
    </xf>
    <xf numFmtId="169" fontId="2" fillId="0" borderId="0" xfId="56" applyNumberFormat="1" applyFont="1" applyFill="1" applyBorder="1" applyAlignment="1">
      <alignment horizontal="center"/>
      <protection/>
    </xf>
    <xf numFmtId="0" fontId="3" fillId="0" borderId="0" xfId="56" applyFont="1" applyFill="1">
      <alignment/>
      <protection/>
    </xf>
    <xf numFmtId="6" fontId="3" fillId="0" borderId="0" xfId="56" applyNumberFormat="1" applyFont="1" applyFill="1">
      <alignment/>
      <protection/>
    </xf>
    <xf numFmtId="38" fontId="3" fillId="0" borderId="0" xfId="56" applyNumberFormat="1" applyFont="1" applyFill="1">
      <alignment/>
      <protection/>
    </xf>
    <xf numFmtId="169" fontId="3" fillId="0" borderId="0" xfId="56" applyNumberFormat="1" applyFont="1" applyFill="1">
      <alignment/>
      <protection/>
    </xf>
    <xf numFmtId="0" fontId="6" fillId="0" borderId="0" xfId="56" applyFill="1">
      <alignment/>
      <protection/>
    </xf>
    <xf numFmtId="38" fontId="6" fillId="0" borderId="0" xfId="56" applyNumberFormat="1" applyFill="1">
      <alignment/>
      <protection/>
    </xf>
    <xf numFmtId="169" fontId="6" fillId="0" borderId="0" xfId="56" applyNumberFormat="1" applyFont="1" applyFill="1">
      <alignment/>
      <protection/>
    </xf>
    <xf numFmtId="164" fontId="5" fillId="0" borderId="14" xfId="0" applyNumberFormat="1" applyFont="1" applyFill="1" applyBorder="1" applyAlignment="1" applyProtection="1">
      <alignment horizontal="center"/>
      <protection/>
    </xf>
    <xf numFmtId="17" fontId="5" fillId="0" borderId="10" xfId="56" applyNumberFormat="1" applyFont="1" applyFill="1" applyBorder="1" applyAlignment="1">
      <alignment horizontal="center"/>
      <protection/>
    </xf>
    <xf numFmtId="17" fontId="5" fillId="0" borderId="19" xfId="56" applyNumberFormat="1" applyFont="1" applyFill="1" applyBorder="1" applyAlignment="1">
      <alignment horizontal="center"/>
      <protection/>
    </xf>
    <xf numFmtId="38" fontId="5" fillId="0" borderId="19" xfId="56" applyNumberFormat="1" applyFont="1" applyFill="1" applyBorder="1" applyAlignment="1">
      <alignment horizontal="center"/>
      <protection/>
    </xf>
    <xf numFmtId="169" fontId="5" fillId="0" borderId="11" xfId="56" applyNumberFormat="1" applyFont="1" applyFill="1" applyBorder="1" applyAlignment="1">
      <alignment horizontal="center"/>
      <protection/>
    </xf>
    <xf numFmtId="17" fontId="5" fillId="0" borderId="14" xfId="56" applyNumberFormat="1" applyFont="1" applyFill="1" applyBorder="1" applyAlignment="1">
      <alignment horizontal="center"/>
      <protection/>
    </xf>
    <xf numFmtId="164" fontId="5" fillId="0" borderId="14" xfId="0" applyFont="1" applyFill="1" applyBorder="1" applyAlignment="1" applyProtection="1">
      <alignment/>
      <protection/>
    </xf>
    <xf numFmtId="6" fontId="5" fillId="0" borderId="10" xfId="56" applyNumberFormat="1" applyFont="1" applyFill="1" applyBorder="1">
      <alignment/>
      <protection/>
    </xf>
    <xf numFmtId="38" fontId="5" fillId="0" borderId="10" xfId="56" applyNumberFormat="1" applyFont="1" applyFill="1" applyBorder="1" applyAlignment="1">
      <alignment/>
      <protection/>
    </xf>
    <xf numFmtId="169" fontId="5" fillId="0" borderId="10" xfId="56" applyNumberFormat="1" applyFont="1" applyFill="1" applyBorder="1" applyAlignment="1">
      <alignment horizontal="center"/>
      <protection/>
    </xf>
    <xf numFmtId="6" fontId="5" fillId="0" borderId="19" xfId="44" applyNumberFormat="1" applyFont="1" applyFill="1" applyBorder="1" applyAlignment="1" applyProtection="1">
      <alignment/>
      <protection/>
    </xf>
    <xf numFmtId="38" fontId="5" fillId="0" borderId="10" xfId="56" applyNumberFormat="1" applyFont="1" applyFill="1" applyBorder="1">
      <alignment/>
      <protection/>
    </xf>
    <xf numFmtId="164" fontId="5" fillId="0" borderId="15" xfId="0" applyFont="1" applyFill="1" applyBorder="1" applyAlignment="1" applyProtection="1">
      <alignment/>
      <protection/>
    </xf>
    <xf numFmtId="6" fontId="5" fillId="0" borderId="12" xfId="56" applyNumberFormat="1" applyFont="1" applyFill="1" applyBorder="1">
      <alignment/>
      <protection/>
    </xf>
    <xf numFmtId="38" fontId="5" fillId="0" borderId="12" xfId="56" applyNumberFormat="1" applyFont="1" applyFill="1" applyBorder="1" applyAlignment="1">
      <alignment/>
      <protection/>
    </xf>
    <xf numFmtId="169" fontId="5" fillId="0" borderId="12" xfId="56" applyNumberFormat="1" applyFont="1" applyFill="1" applyBorder="1" applyAlignment="1">
      <alignment horizontal="center"/>
      <protection/>
    </xf>
    <xf numFmtId="38" fontId="5" fillId="0" borderId="12" xfId="56" applyNumberFormat="1" applyFont="1" applyFill="1" applyBorder="1">
      <alignment/>
      <protection/>
    </xf>
    <xf numFmtId="164" fontId="5" fillId="0" borderId="17" xfId="0" applyFont="1" applyFill="1" applyBorder="1" applyAlignment="1" applyProtection="1">
      <alignment/>
      <protection/>
    </xf>
    <xf numFmtId="6" fontId="5" fillId="0" borderId="16" xfId="56" applyNumberFormat="1" applyFont="1" applyFill="1" applyBorder="1">
      <alignment/>
      <protection/>
    </xf>
    <xf numFmtId="38" fontId="5" fillId="0" borderId="16" xfId="56" applyNumberFormat="1" applyFont="1" applyFill="1" applyBorder="1" applyAlignment="1">
      <alignment/>
      <protection/>
    </xf>
    <xf numFmtId="169" fontId="5" fillId="0" borderId="16" xfId="56" applyNumberFormat="1" applyFont="1" applyFill="1" applyBorder="1" applyAlignment="1">
      <alignment horizontal="center"/>
      <protection/>
    </xf>
    <xf numFmtId="6" fontId="5" fillId="0" borderId="20" xfId="44" applyNumberFormat="1" applyFont="1" applyFill="1" applyBorder="1" applyAlignment="1" applyProtection="1">
      <alignment/>
      <protection/>
    </xf>
    <xf numFmtId="38" fontId="5" fillId="0" borderId="16" xfId="56" applyNumberFormat="1" applyFont="1" applyFill="1" applyBorder="1">
      <alignment/>
      <protection/>
    </xf>
    <xf numFmtId="164" fontId="3" fillId="0" borderId="21" xfId="0" applyFont="1" applyFill="1" applyBorder="1" applyAlignment="1">
      <alignment/>
    </xf>
    <xf numFmtId="6" fontId="5" fillId="0" borderId="16" xfId="0" applyNumberFormat="1" applyFont="1" applyFill="1" applyBorder="1" applyAlignment="1">
      <alignment/>
    </xf>
    <xf numFmtId="38" fontId="5" fillId="0" borderId="16" xfId="0" applyNumberFormat="1" applyFont="1" applyFill="1" applyBorder="1" applyAlignment="1">
      <alignment/>
    </xf>
    <xf numFmtId="167" fontId="5" fillId="0" borderId="16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 horizontal="left"/>
      <protection/>
    </xf>
    <xf numFmtId="165" fontId="5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6" fontId="5" fillId="0" borderId="10" xfId="42" applyNumberFormat="1" applyFont="1" applyFill="1" applyBorder="1" applyAlignment="1" applyProtection="1">
      <alignment horizontal="center"/>
      <protection/>
    </xf>
    <xf numFmtId="167" fontId="5" fillId="0" borderId="10" xfId="44" applyNumberFormat="1" applyFont="1" applyFill="1" applyBorder="1" applyAlignment="1" applyProtection="1">
      <alignment horizontal="right"/>
      <protection/>
    </xf>
    <xf numFmtId="166" fontId="5" fillId="0" borderId="12" xfId="42" applyNumberFormat="1" applyFont="1" applyFill="1" applyBorder="1" applyAlignment="1" applyProtection="1">
      <alignment horizontal="center"/>
      <protection/>
    </xf>
    <xf numFmtId="167" fontId="5" fillId="0" borderId="12" xfId="44" applyNumberFormat="1" applyFont="1" applyFill="1" applyBorder="1" applyAlignment="1" applyProtection="1">
      <alignment horizontal="right"/>
      <protection/>
    </xf>
    <xf numFmtId="166" fontId="5" fillId="0" borderId="16" xfId="42" applyNumberFormat="1" applyFont="1" applyFill="1" applyBorder="1" applyAlignment="1" applyProtection="1">
      <alignment horizontal="center"/>
      <protection/>
    </xf>
    <xf numFmtId="167" fontId="5" fillId="0" borderId="16" xfId="44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0" fontId="5" fillId="0" borderId="0" xfId="56" applyFont="1" applyFill="1" applyAlignment="1">
      <alignment horizontal="center"/>
      <protection/>
    </xf>
    <xf numFmtId="0" fontId="2" fillId="0" borderId="0" xfId="56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mparison by mark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3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5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144739</v>
      </c>
      <c r="E9" s="27">
        <v>12710235.67</v>
      </c>
      <c r="F9" s="28">
        <f>E9*0.18</f>
        <v>2287842.4206</v>
      </c>
      <c r="G9" s="28">
        <f>E9-F9</f>
        <v>10422393.249400001</v>
      </c>
      <c r="H9" s="29">
        <f>G9*0.185</f>
        <v>1928142.751139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118657</v>
      </c>
      <c r="E10" s="35">
        <v>5164794.01</v>
      </c>
      <c r="F10" s="36">
        <f>E10*0.18</f>
        <v>929662.9217999999</v>
      </c>
      <c r="G10" s="36">
        <f>E10-F10</f>
        <v>4235131.0882</v>
      </c>
      <c r="H10" s="37">
        <f>G10*0.185</f>
        <v>783499.251317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154340</v>
      </c>
      <c r="E11" s="35">
        <v>7002974.06</v>
      </c>
      <c r="F11" s="36">
        <f>E11*0.18</f>
        <v>1260535.3307999999</v>
      </c>
      <c r="G11" s="36">
        <f>E11-F11</f>
        <v>5742438.7292</v>
      </c>
      <c r="H11" s="37">
        <f>G11*0.185</f>
        <v>1062351.164902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77158</v>
      </c>
      <c r="E12" s="42">
        <v>3384692.86</v>
      </c>
      <c r="F12" s="43">
        <f>E12*0.18</f>
        <v>609244.7148</v>
      </c>
      <c r="G12" s="43">
        <f>E12-F12</f>
        <v>2775448.1452</v>
      </c>
      <c r="H12" s="44">
        <f>G12*0.185</f>
        <v>513457.906862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494894</v>
      </c>
      <c r="E13" s="43">
        <f>SUM(E9:E12)</f>
        <v>28262696.599999998</v>
      </c>
      <c r="F13" s="43">
        <f>SUM(F9:F12)</f>
        <v>5087285.387999999</v>
      </c>
      <c r="G13" s="43">
        <f>SUM(G9:G12)</f>
        <v>23175411.211999997</v>
      </c>
      <c r="H13" s="44">
        <f>SUM(H9:H12)</f>
        <v>4287451.07422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5"/>
      <c r="G24" s="105"/>
      <c r="H24" s="105"/>
      <c r="I24" s="5"/>
      <c r="J24" s="5"/>
      <c r="K24" s="5"/>
      <c r="L24" s="5"/>
    </row>
    <row r="25" spans="1:12" ht="15">
      <c r="A25" s="56"/>
      <c r="B25" s="57"/>
      <c r="C25" s="106" t="s">
        <v>28</v>
      </c>
      <c r="D25" s="106"/>
      <c r="E25" s="106"/>
      <c r="F25" s="106" t="s">
        <v>29</v>
      </c>
      <c r="G25" s="106"/>
      <c r="H25" s="106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40118</v>
      </c>
      <c r="C27" s="65">
        <v>40087</v>
      </c>
      <c r="D27" s="66" t="s">
        <v>30</v>
      </c>
      <c r="E27" s="67" t="s">
        <v>31</v>
      </c>
      <c r="F27" s="68">
        <v>39753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12710235.67</v>
      </c>
      <c r="C28" s="27">
        <v>13749734.76</v>
      </c>
      <c r="D28" s="71">
        <f>B28-C28</f>
        <v>-1039499.0899999999</v>
      </c>
      <c r="E28" s="72">
        <f>D28/C28</f>
        <v>-0.07560139218278272</v>
      </c>
      <c r="F28" s="73">
        <v>15943788.26</v>
      </c>
      <c r="G28" s="74">
        <f>B28-F28</f>
        <v>-3233552.59</v>
      </c>
      <c r="H28" s="72">
        <f>G28/F28</f>
        <v>-0.2028095542457988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5164794.01</v>
      </c>
      <c r="C29" s="35">
        <v>5541773.56</v>
      </c>
      <c r="D29" s="77">
        <f>B29-C29</f>
        <v>-376979.5499999998</v>
      </c>
      <c r="E29" s="78">
        <f>D29/C29</f>
        <v>-0.06802507282524187</v>
      </c>
      <c r="F29" s="50">
        <v>7146024.16</v>
      </c>
      <c r="G29" s="79">
        <f>B29-F29</f>
        <v>-1981230.1500000004</v>
      </c>
      <c r="H29" s="78">
        <f>G29/F29</f>
        <v>-0.27724929354283073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7002974.06</v>
      </c>
      <c r="C30" s="35">
        <v>7555206.54</v>
      </c>
      <c r="D30" s="77">
        <f>B30-C30</f>
        <v>-552232.4800000004</v>
      </c>
      <c r="E30" s="78">
        <f>D30/C30</f>
        <v>-0.07309296934190769</v>
      </c>
      <c r="F30" s="50">
        <v>8545669.32</v>
      </c>
      <c r="G30" s="79">
        <f>B30-F30</f>
        <v>-1542695.2600000007</v>
      </c>
      <c r="H30" s="78">
        <f>G30/F30</f>
        <v>-0.18052363158840326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3384692.86</v>
      </c>
      <c r="C31" s="42">
        <v>3610561.07</v>
      </c>
      <c r="D31" s="82">
        <f>B31-C31</f>
        <v>-225868.20999999996</v>
      </c>
      <c r="E31" s="83">
        <f>D31/C31</f>
        <v>-0.06255764841556882</v>
      </c>
      <c r="F31" s="84">
        <v>3321673.53</v>
      </c>
      <c r="G31" s="85">
        <f>B31-F31</f>
        <v>63019.330000000075</v>
      </c>
      <c r="H31" s="83">
        <f>G31/F31</f>
        <v>0.018972162505085224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28262696.599999998</v>
      </c>
      <c r="C32" s="87">
        <f>SUM(C28:C31)</f>
        <v>30457275.93</v>
      </c>
      <c r="D32" s="88">
        <f>SUM(D28:D31)</f>
        <v>-2194579.33</v>
      </c>
      <c r="E32" s="83">
        <f>D32/C32</f>
        <v>-0.07205435361467667</v>
      </c>
      <c r="F32" s="89">
        <f>SUM(F28:F31)</f>
        <v>34957155.27</v>
      </c>
      <c r="G32" s="88">
        <f>SUM(G28:G31)</f>
        <v>-6694458.670000001</v>
      </c>
      <c r="H32" s="83">
        <f>G32/F32</f>
        <v>-0.19150467531736315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D9+662391</f>
        <v>807130</v>
      </c>
      <c r="D46" s="97">
        <f>E9+58598695</f>
        <v>71308930.67</v>
      </c>
      <c r="E46" s="97">
        <f>D46*0.18</f>
        <v>12835607.5206</v>
      </c>
      <c r="F46" s="97">
        <f>D46-E46</f>
        <v>58473323.1494</v>
      </c>
      <c r="G46" s="97">
        <f>0.185*F46</f>
        <v>10817564.782639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D10+597438</f>
        <v>716095</v>
      </c>
      <c r="D47" s="99">
        <f>E10+25007717</f>
        <v>30172511.009999998</v>
      </c>
      <c r="E47" s="99">
        <f>D47*0.18</f>
        <v>5431051.981799999</v>
      </c>
      <c r="F47" s="99">
        <f>D47-E47</f>
        <v>24741459.0282</v>
      </c>
      <c r="G47" s="99">
        <f>0.185*F47</f>
        <v>4577169.920217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D11+680005</f>
        <v>834345</v>
      </c>
      <c r="D48" s="99">
        <f>E11+32520441</f>
        <v>39523415.06</v>
      </c>
      <c r="E48" s="99">
        <f>D48*0.18</f>
        <v>7114214.7108000005</v>
      </c>
      <c r="F48" s="99">
        <f>D48-E48</f>
        <v>32409200.349200003</v>
      </c>
      <c r="G48" s="99">
        <f>0.185*F48</f>
        <v>5995702.064602001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D12+271115</f>
        <v>348273</v>
      </c>
      <c r="D49" s="101">
        <f>E12+13644989</f>
        <v>17029681.86</v>
      </c>
      <c r="E49" s="101">
        <f>D49*0.18</f>
        <v>3065342.7347999997</v>
      </c>
      <c r="F49" s="101">
        <f>D49-E49</f>
        <v>13964339.1252</v>
      </c>
      <c r="G49" s="101">
        <f>0.185*F49</f>
        <v>2583402.7381619997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2705843</v>
      </c>
      <c r="D50" s="101">
        <f>SUM(D46:D49)</f>
        <v>158034538.60000002</v>
      </c>
      <c r="E50" s="101">
        <f>SUM(E46:E49)</f>
        <v>28446216.948</v>
      </c>
      <c r="F50" s="101">
        <f>SUM(F46:F49)</f>
        <v>129588321.65200001</v>
      </c>
      <c r="G50" s="101">
        <f>SUM(G46:G49)</f>
        <v>23973839.50562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sheetProtection/>
  <mergeCells count="3">
    <mergeCell ref="F24:H24"/>
    <mergeCell ref="C25:E25"/>
    <mergeCell ref="F25:H25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2009-12-14T20:35:36Z</dcterms:created>
  <dcterms:modified xsi:type="dcterms:W3CDTF">2009-12-15T14:58:57Z</dcterms:modified>
  <cp:category/>
  <cp:version/>
  <cp:contentType/>
  <cp:contentStatus/>
</cp:coreProperties>
</file>