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<sst xmlns="http://schemas.openxmlformats.org/spreadsheetml/2006/main" count="58" uniqueCount="41">
  <si>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LOUISIANA STATE POLICE</t>
  </si>
  <si>
    <t xml:space="preserve"> </t>
  </si>
  <si>
    <t>MONTHLY ACTIVITY SUMMARY - SLOTS AT RACETRACKS</t>
  </si>
  <si>
    <t>FOR THE MONTH OF:</t>
  </si>
  <si>
    <t>MAY 2005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</si>
  <si>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</si>
  <si>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</si>
  <si>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</si>
  <si>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</si>
  <si>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</si>
  <si>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</si>
  <si>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</si>
  <si>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</si>
  <si>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</si>
  <si>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</si>
  <si>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</si>
  <si>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</si>
  <si>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</si>
  <si>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</si>
  <si>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</si>
  <si>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</si>
  <si>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</si>
  <si>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</si>
  <si>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</si>
  <si>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</si>
  <si>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</si>
  <si>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</si>
  <si>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</si>
  <si>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</si>
  <si>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</si>
  <si>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</si>
  <si>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</si>
  <si>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</si>
  <si>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MAY 31, 2005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</si>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</sst>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1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192154</v>
      </c>
      <c r="E9" s="26">
        <v>13661983</v>
      </c>
      <c r="F9" s="27">
        <f>E9*0.18</f>
        <v>2459156.94</v>
      </c>
      <c r="G9" s="28">
        <f>E9-F9</f>
        <v>11202826.06</v>
      </c>
      <c r="H9" s="29">
        <f>G9*0.185</f>
        <v>2072522.8211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200535</v>
      </c>
      <c r="E10" s="34">
        <v>9133464</v>
      </c>
      <c r="F10" s="35">
        <f>E10*0.18</f>
        <v>1644023.52</v>
      </c>
      <c r="G10" s="36">
        <f>E10-F10</f>
        <v>7489440.48</v>
      </c>
      <c r="H10" s="37">
        <f>G10*0.185</f>
        <v>1385546.4888000002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221049</v>
      </c>
      <c r="E11" s="42">
        <v>7056782</v>
      </c>
      <c r="F11" s="43">
        <f>E11*0.18</f>
        <v>1270220.76</v>
      </c>
      <c r="G11" s="44">
        <f>E11-F11</f>
        <v>5786561.24</v>
      </c>
      <c r="H11" s="45">
        <f>G11*0.185</f>
        <v>1070513.8294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613738</v>
      </c>
      <c r="E12" s="43">
        <f>SUM(E9:E11)</f>
        <v>29852229</v>
      </c>
      <c r="F12" s="43">
        <f>SUM(F9:F11)</f>
        <v>5373401.22</v>
      </c>
      <c r="G12" s="43">
        <f>SUM(G9:G11)</f>
        <v>24478827.78</v>
      </c>
      <c r="H12" s="45">
        <f>SUM(H9:H11)</f>
        <v>4528583.1393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40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 t="s">
        <v>25</v>
      </c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26</v>
      </c>
      <c r="B23" s="4"/>
      <c r="C23" s="4"/>
      <c r="D23" s="4"/>
      <c r="E23" s="4"/>
      <c r="F23" s="100"/>
      <c r="G23" s="100"/>
      <c r="H23" s="100"/>
      <c r="I23" s="5"/>
      <c r="J23" s="5"/>
      <c r="K23" s="5"/>
      <c r="L23" s="5"/>
    </row>
    <row r="24" spans="1:12" ht="15">
      <c r="A24" s="56"/>
      <c r="B24" s="57"/>
      <c r="C24" s="99" t="s">
        <v>27</v>
      </c>
      <c r="D24" s="99"/>
      <c r="E24" s="99"/>
      <c r="F24" s="99" t="s">
        <v>28</v>
      </c>
      <c r="G24" s="99"/>
      <c r="H24" s="99"/>
      <c r="I24" s="5"/>
      <c r="J24" s="5"/>
      <c r="K24" s="5"/>
      <c r="L24" s="5"/>
    </row>
    <row r="25" spans="1:12" ht="13.5" thickBot="1">
      <c r="A25" s="56"/>
      <c r="B25" s="57"/>
      <c r="C25" s="56"/>
      <c r="D25" s="58"/>
      <c r="E25" s="59"/>
      <c r="F25" s="60"/>
      <c r="G25" s="61"/>
      <c r="H25" s="62"/>
      <c r="I25" s="5"/>
      <c r="J25" s="5"/>
      <c r="K25" s="5"/>
      <c r="L25" s="5"/>
    </row>
    <row r="26" spans="1:12" ht="13.5" thickBot="1">
      <c r="A26" s="63" t="s">
        <v>10</v>
      </c>
      <c r="B26" s="64">
        <v>38473</v>
      </c>
      <c r="C26" s="65">
        <v>38444</v>
      </c>
      <c r="D26" s="66" t="s">
        <v>29</v>
      </c>
      <c r="E26" s="67" t="s">
        <v>30</v>
      </c>
      <c r="F26" s="68">
        <v>38108</v>
      </c>
      <c r="G26" s="66" t="s">
        <v>29</v>
      </c>
      <c r="H26" s="67" t="s">
        <v>30</v>
      </c>
      <c r="I26" s="5"/>
      <c r="J26" s="5"/>
      <c r="K26" s="5"/>
      <c r="L26" s="5"/>
    </row>
    <row r="27" spans="1:12" ht="12.75">
      <c r="A27" s="69" t="s">
        <v>18</v>
      </c>
      <c r="B27" s="70">
        <f>E9</f>
        <v>13661983</v>
      </c>
      <c r="C27" s="26">
        <v>13498847</v>
      </c>
      <c r="D27" s="71">
        <f>B27-C27</f>
        <v>163136</v>
      </c>
      <c r="E27" s="72">
        <f>D27/C27</f>
        <v>0.012085180312066653</v>
      </c>
      <c r="F27" s="27">
        <v>11169927</v>
      </c>
      <c r="G27" s="73">
        <f>B27-F27</f>
        <v>2492056</v>
      </c>
      <c r="H27" s="72">
        <f>G27/F27</f>
        <v>0.22310405430581595</v>
      </c>
      <c r="I27" s="5"/>
      <c r="J27" s="5"/>
      <c r="K27" s="5"/>
      <c r="L27" s="5"/>
    </row>
    <row r="28" spans="1:12" ht="12.75">
      <c r="A28" s="74" t="s">
        <v>19</v>
      </c>
      <c r="B28" s="75">
        <f>E10</f>
        <v>9133464</v>
      </c>
      <c r="C28" s="34">
        <v>8659163</v>
      </c>
      <c r="D28" s="76">
        <f>B28-C28</f>
        <v>474301</v>
      </c>
      <c r="E28" s="77">
        <f>D28/C28</f>
        <v>0.05477446261261048</v>
      </c>
      <c r="F28" s="35">
        <v>10126759</v>
      </c>
      <c r="G28" s="78">
        <f>B28-F28</f>
        <v>-993295</v>
      </c>
      <c r="H28" s="77">
        <f>G28/F28</f>
        <v>-0.0980861695237341</v>
      </c>
      <c r="I28" s="5"/>
      <c r="J28" s="5"/>
      <c r="K28" s="5"/>
      <c r="L28" s="5"/>
    </row>
    <row r="29" spans="1:12" ht="13.5" thickBot="1">
      <c r="A29" s="79" t="s">
        <v>20</v>
      </c>
      <c r="B29" s="80">
        <f>E11</f>
        <v>7056782</v>
      </c>
      <c r="C29" s="42">
        <v>7645245</v>
      </c>
      <c r="D29" s="81">
        <f>B29-C29</f>
        <v>-588463</v>
      </c>
      <c r="E29" s="82">
        <f>D29/C29</f>
        <v>-0.0769711108015505</v>
      </c>
      <c r="F29" s="43">
        <v>5506448</v>
      </c>
      <c r="G29" s="83">
        <f>B29-F29</f>
        <v>1550334</v>
      </c>
      <c r="H29" s="82">
        <f>G29/F29</f>
        <v>0.28154883147902243</v>
      </c>
      <c r="I29" s="5"/>
      <c r="J29" s="5"/>
      <c r="K29" s="5"/>
      <c r="L29" s="5"/>
    </row>
    <row r="30" spans="1:12" ht="12.75" customHeight="1">
      <c r="A30" s="4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4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5"/>
      <c r="D36" s="85"/>
      <c r="E36" s="85"/>
      <c r="F36" s="4"/>
      <c r="G36" s="4"/>
      <c r="H36" s="4"/>
      <c r="I36" s="5"/>
      <c r="J36" s="5"/>
      <c r="K36" s="5"/>
      <c r="L36" s="5"/>
    </row>
    <row r="37" spans="1:12" ht="15">
      <c r="A37" s="1" t="s">
        <v>31</v>
      </c>
      <c r="B37" s="7"/>
      <c r="C37" s="85"/>
      <c r="D37" s="85"/>
      <c r="E37" s="85"/>
      <c r="F37" s="4"/>
      <c r="G37" s="4"/>
      <c r="H37" s="4"/>
      <c r="I37" s="5"/>
      <c r="J37" s="5"/>
      <c r="K37" s="5"/>
      <c r="L37" s="5"/>
    </row>
    <row r="38" spans="1:12" ht="15">
      <c r="A38" s="1" t="s">
        <v>32</v>
      </c>
      <c r="B38" s="86"/>
      <c r="C38" s="87" t="s">
        <v>33</v>
      </c>
      <c r="D38" s="85"/>
      <c r="E38" s="85"/>
      <c r="F38" s="4"/>
      <c r="G38" s="4"/>
      <c r="H38" s="4"/>
      <c r="I38" s="5"/>
      <c r="J38" s="5"/>
      <c r="K38" s="5"/>
      <c r="L38" s="5"/>
    </row>
    <row r="39" spans="1:12" ht="15">
      <c r="A39" s="1"/>
      <c r="B39" s="86"/>
      <c r="C39" s="87" t="s">
        <v>34</v>
      </c>
      <c r="D39" s="85"/>
      <c r="E39" s="85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88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89"/>
      <c r="B41" s="48"/>
      <c r="C41" s="89"/>
      <c r="D41" s="89"/>
      <c r="E41" s="89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35</v>
      </c>
      <c r="D42" s="15" t="s">
        <v>35</v>
      </c>
      <c r="E42" s="15" t="s">
        <v>35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36</v>
      </c>
      <c r="C43" s="19" t="s">
        <v>13</v>
      </c>
      <c r="D43" s="19" t="s">
        <v>37</v>
      </c>
      <c r="E43" s="19" t="s">
        <v>38</v>
      </c>
      <c r="F43" s="19" t="s">
        <v>8</v>
      </c>
      <c r="G43" s="19" t="s">
        <v>39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0">
        <f>D9+1492245</f>
        <v>1684399</v>
      </c>
      <c r="D44" s="91">
        <f>E9+112173738</f>
        <v>125835721</v>
      </c>
      <c r="E44" s="91">
        <f>F9+20191271</f>
        <v>22650427.94</v>
      </c>
      <c r="F44" s="91">
        <f>G9+91982463</f>
        <v>103185289.06</v>
      </c>
      <c r="G44" s="91">
        <f>0.185*F44</f>
        <v>19089278.4761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2">
        <f>D10+1954377</f>
        <v>2154912</v>
      </c>
      <c r="D45" s="93">
        <f>E10+81220646</f>
        <v>90354110</v>
      </c>
      <c r="E45" s="93">
        <f>F10+14619715</f>
        <v>16263738.52</v>
      </c>
      <c r="F45" s="93">
        <f>G10+66600931</f>
        <v>74090371.48</v>
      </c>
      <c r="G45" s="93">
        <f>0.185*F45</f>
        <v>13706718.7238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4">
        <f>D11+2084608</f>
        <v>2305657</v>
      </c>
      <c r="D46" s="95">
        <f>E11+63974589</f>
        <v>71031371</v>
      </c>
      <c r="E46" s="95">
        <f>F11+11515426</f>
        <v>12785646.76</v>
      </c>
      <c r="F46" s="95">
        <f>G11+52459162</f>
        <v>58245723.24</v>
      </c>
      <c r="G46" s="95">
        <f>0.185*F46</f>
        <v>10775458.7994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4">
        <f>SUM(C44:C46)</f>
        <v>6144968</v>
      </c>
      <c r="D47" s="95">
        <f>SUM(D44:D46)</f>
        <v>287221202</v>
      </c>
      <c r="E47" s="95">
        <f>SUM(E44:E46)</f>
        <v>51699813.22</v>
      </c>
      <c r="F47" s="95">
        <f>SUM(F44:F46)</f>
        <v>235521383.78000003</v>
      </c>
      <c r="G47" s="95">
        <f>SUM(G44:G46)</f>
        <v>43571455.9993</v>
      </c>
      <c r="H47" s="4"/>
      <c r="I47" s="5"/>
      <c r="J47" s="5"/>
      <c r="K47" s="5"/>
      <c r="L47" s="5"/>
    </row>
    <row r="48" spans="1:12" ht="12">
      <c r="A48" s="5"/>
      <c r="B48" s="5"/>
      <c r="C48" s="96"/>
      <c r="D48" s="96"/>
      <c r="E48" s="96"/>
      <c r="F48" s="96"/>
      <c r="G48" s="96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97"/>
      <c r="B50" s="97"/>
      <c r="C50" s="97"/>
      <c r="D50" s="97"/>
      <c r="E50" s="5"/>
      <c r="F50" s="5"/>
      <c r="G50" s="5"/>
      <c r="H50" s="5"/>
      <c r="I50" s="5"/>
      <c r="J50" s="5"/>
      <c r="K50" s="5"/>
      <c r="L50" s="5"/>
    </row>
    <row r="51" spans="1:12" ht="15">
      <c r="A51" s="98"/>
      <c r="B51" s="97"/>
      <c r="C51" s="97"/>
      <c r="D51" s="97"/>
      <c r="E51" s="5"/>
      <c r="F51" s="5"/>
      <c r="G51" s="5"/>
      <c r="H51" s="5"/>
      <c r="I51" s="5"/>
      <c r="J51" s="5"/>
      <c r="K51" s="5"/>
      <c r="L51" s="5"/>
    </row>
    <row r="52" spans="1:12" ht="12">
      <c r="A52" s="97"/>
      <c r="B52" s="97"/>
      <c r="C52" s="97"/>
      <c r="D52" s="97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0.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2005-06-17T18:37:05Z</dcterms:created>
  <dcterms:modified xsi:type="dcterms:W3CDTF">2005-06-17T21:08:16Z</dcterms:modified>
  <cp:category/>
  <cp:version/>
  <cp:contentType/>
  <cp:contentStatus/>
</cp:coreProperties>
</file>