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acetrack Revenue" sheetId="1" r:id="rId1"/>
  </sheets>
  <calcPr calcId="125725"/>
</workbook>
</file>

<file path=xl/calcChain.xml><?xml version="1.0" encoding="utf-8"?>
<calcChain xmlns="http://schemas.openxmlformats.org/spreadsheetml/2006/main">
  <c r="D50" i="1"/>
  <c r="C50"/>
  <c r="E49"/>
  <c r="F49" s="1"/>
  <c r="G49" s="1"/>
  <c r="F48"/>
  <c r="G48" s="1"/>
  <c r="E48"/>
  <c r="E47"/>
  <c r="F47" s="1"/>
  <c r="G47" s="1"/>
  <c r="F46"/>
  <c r="F50" s="1"/>
  <c r="E46"/>
  <c r="E50" s="1"/>
  <c r="F32"/>
  <c r="C32"/>
  <c r="D31"/>
  <c r="E31" s="1"/>
  <c r="B31"/>
  <c r="G31" s="1"/>
  <c r="H31" s="1"/>
  <c r="B30"/>
  <c r="G30" s="1"/>
  <c r="H30" s="1"/>
  <c r="G29"/>
  <c r="H29" s="1"/>
  <c r="D29"/>
  <c r="E29" s="1"/>
  <c r="B29"/>
  <c r="B28"/>
  <c r="B32" s="1"/>
  <c r="E13"/>
  <c r="D13"/>
  <c r="F12"/>
  <c r="G12" s="1"/>
  <c r="H12" s="1"/>
  <c r="G11"/>
  <c r="H11" s="1"/>
  <c r="F11"/>
  <c r="F10"/>
  <c r="G10" s="1"/>
  <c r="H10" s="1"/>
  <c r="G9"/>
  <c r="G13" s="1"/>
  <c r="F9"/>
  <c r="F13" s="1"/>
  <c r="H9" l="1"/>
  <c r="H13" s="1"/>
  <c r="D28"/>
  <c r="G28"/>
  <c r="D30"/>
  <c r="E30" s="1"/>
  <c r="G46"/>
  <c r="G50" s="1"/>
  <c r="H28" l="1"/>
  <c r="G32"/>
  <c r="H32" s="1"/>
  <c r="D32"/>
  <c r="E32" s="1"/>
  <c r="E28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<sst xmlns="http://schemas.openxmlformats.org/spreadsheetml/2006/main" count="60" uniqueCount="41">
  <si>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</si>
  <si>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</si>
  <si>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</si>
  <si>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</si>
  <si>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JUNE 2011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</si>
  <si>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</si>
  <si>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</si>
  <si>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</si>
  <si>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</si>
  <si>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</si>
  <si>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</si>
  <si>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</si>
  <si>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</si>
  <si>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</si>
  <si>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</si>
  <si>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</si>
  <si>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</si>
  <si>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</si>
  <si>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</si>
  <si>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</si>
  <si>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</si>
  <si>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</si>
  <si>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</si>
  <si>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</si>
  <si>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</si>
  <si>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</si>
  <si>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</si>
  <si>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</si>
  <si>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</si>
  <si>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</si>
  <si>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</si>
  <si>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</si>
  <si>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</si>
  <si>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</si>
  <si>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2010 -  JUNE 30, 2011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</si>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</sst>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>
      <selection activeCell="D6" sqref="D6"/>
    </sheetView>
  </sheetViews>
  <sheetFormatPr defaultRowHeight="12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30</v>
      </c>
      <c r="D9" s="26">
        <v>173998</v>
      </c>
      <c r="E9" s="27">
        <v>14896955.890000001</v>
      </c>
      <c r="F9" s="28">
        <f>E9*0.18</f>
        <v>2681452.0602000002</v>
      </c>
      <c r="G9" s="28">
        <f>E9-F9</f>
        <v>12215503.8298</v>
      </c>
      <c r="H9" s="29">
        <f>G9*0.185</f>
        <v>2259868.208513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30</v>
      </c>
      <c r="D10" s="34">
        <v>157582</v>
      </c>
      <c r="E10" s="35">
        <v>6288332.29</v>
      </c>
      <c r="F10" s="36">
        <f>E10*0.18</f>
        <v>1131899.8122</v>
      </c>
      <c r="G10" s="36">
        <f>E10-F10</f>
        <v>5156432.4778000005</v>
      </c>
      <c r="H10" s="37">
        <f>G10*0.185</f>
        <v>953940.00839300011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30</v>
      </c>
      <c r="D11" s="34">
        <v>125852</v>
      </c>
      <c r="E11" s="35">
        <v>7647529.2699999996</v>
      </c>
      <c r="F11" s="36">
        <f>E11*0.18</f>
        <v>1376555.2685999998</v>
      </c>
      <c r="G11" s="36">
        <f>E11-F11</f>
        <v>6270974.0013999995</v>
      </c>
      <c r="H11" s="37">
        <f>G11*0.185</f>
        <v>1160130.1902589998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30</v>
      </c>
      <c r="D12" s="41">
        <v>65886</v>
      </c>
      <c r="E12" s="42">
        <v>3649924.19</v>
      </c>
      <c r="F12" s="43">
        <f>E12*0.18</f>
        <v>656986.35419999994</v>
      </c>
      <c r="G12" s="43">
        <f>E12-F12</f>
        <v>2992937.8358</v>
      </c>
      <c r="H12" s="44">
        <f>G12*0.185</f>
        <v>553693.49962300004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523318</v>
      </c>
      <c r="E13" s="43">
        <f>SUM(E9:E12)</f>
        <v>32482741.640000001</v>
      </c>
      <c r="F13" s="43">
        <f>SUM(F9:F12)</f>
        <v>5846893.4951999998</v>
      </c>
      <c r="G13" s="43">
        <f>SUM(G9:G12)</f>
        <v>26635848.1448</v>
      </c>
      <c r="H13" s="44">
        <f>SUM(H9:H12)</f>
        <v>4927631.9067879999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40695</v>
      </c>
      <c r="C27" s="65">
        <v>40664</v>
      </c>
      <c r="D27" s="66" t="s">
        <v>30</v>
      </c>
      <c r="E27" s="67" t="s">
        <v>31</v>
      </c>
      <c r="F27" s="68">
        <v>40330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14896955.890000001</v>
      </c>
      <c r="C28" s="27">
        <v>15335111.15</v>
      </c>
      <c r="D28" s="71">
        <f>B28-C28</f>
        <v>-438155.25999999978</v>
      </c>
      <c r="E28" s="72">
        <f>D28/C28</f>
        <v>-2.8572030271850998E-2</v>
      </c>
      <c r="F28" s="73">
        <v>12974756.26</v>
      </c>
      <c r="G28" s="74">
        <f>B28-F28</f>
        <v>1922199.6300000008</v>
      </c>
      <c r="H28" s="72">
        <f>G28/F28</f>
        <v>0.14814918997175835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6288332.29</v>
      </c>
      <c r="C29" s="35">
        <v>6992372.2800000003</v>
      </c>
      <c r="D29" s="77">
        <f>B29-C29</f>
        <v>-704039.99000000022</v>
      </c>
      <c r="E29" s="78">
        <f>D29/C29</f>
        <v>-0.10068685730788925</v>
      </c>
      <c r="F29" s="50">
        <v>6374645.2000000002</v>
      </c>
      <c r="G29" s="79">
        <f>B29-F29</f>
        <v>-86312.910000000149</v>
      </c>
      <c r="H29" s="78">
        <f>G29/F29</f>
        <v>-1.3540033569240864E-2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7647529.2699999996</v>
      </c>
      <c r="C30" s="35">
        <v>8584092.9900000002</v>
      </c>
      <c r="D30" s="77">
        <f>B30-C30</f>
        <v>-936563.72000000067</v>
      </c>
      <c r="E30" s="78">
        <f>D30/C30</f>
        <v>-0.10910456364942066</v>
      </c>
      <c r="F30" s="50">
        <v>7568790.4400000004</v>
      </c>
      <c r="G30" s="79">
        <f>B30-F30</f>
        <v>78738.829999999143</v>
      </c>
      <c r="H30" s="78">
        <f>G30/F30</f>
        <v>1.0403092888379551E-2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3649924.19</v>
      </c>
      <c r="C31" s="42">
        <v>3424679.71</v>
      </c>
      <c r="D31" s="82">
        <f>B31-C31</f>
        <v>225244.47999999998</v>
      </c>
      <c r="E31" s="83">
        <f>D31/C31</f>
        <v>6.5770962271972572E-2</v>
      </c>
      <c r="F31" s="84">
        <v>3502014.25</v>
      </c>
      <c r="G31" s="85">
        <f>B31-F31</f>
        <v>147909.93999999994</v>
      </c>
      <c r="H31" s="83">
        <f>G31/F31</f>
        <v>4.2235676225475083E-2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32482741.640000001</v>
      </c>
      <c r="C32" s="87">
        <f>SUM(C28:C31)</f>
        <v>34336256.130000003</v>
      </c>
      <c r="D32" s="88">
        <f>SUM(D28:D31)</f>
        <v>-1853514.4900000007</v>
      </c>
      <c r="E32" s="83">
        <f>D32/C32</f>
        <v>-5.3981263507076493E-2</v>
      </c>
      <c r="F32" s="89">
        <f>SUM(F28:F31)</f>
        <v>30420206.150000002</v>
      </c>
      <c r="G32" s="88">
        <f>SUM(G28:G31)</f>
        <v>2062535.4899999998</v>
      </c>
      <c r="H32" s="83">
        <f>G32/F32</f>
        <v>6.7801496144693274E-2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v>1949890</v>
      </c>
      <c r="D46" s="97">
        <v>172351934.31999999</v>
      </c>
      <c r="E46" s="97">
        <f>D46*0.18</f>
        <v>31023348.177599996</v>
      </c>
      <c r="F46" s="97">
        <f>D46-E46</f>
        <v>141328586.1424</v>
      </c>
      <c r="G46" s="97">
        <f>0.185*F46</f>
        <v>26145788.436343998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v>1726948</v>
      </c>
      <c r="D47" s="99">
        <v>77022811.75</v>
      </c>
      <c r="E47" s="99">
        <f>D47*0.18</f>
        <v>13864106.115</v>
      </c>
      <c r="F47" s="99">
        <f>D47-E47</f>
        <v>63158705.634999998</v>
      </c>
      <c r="G47" s="99">
        <f>0.185*F47</f>
        <v>11684360.542475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v>1539853</v>
      </c>
      <c r="D48" s="99">
        <v>94531882.950000003</v>
      </c>
      <c r="E48" s="99">
        <f>D48*0.18</f>
        <v>17015738.931000002</v>
      </c>
      <c r="F48" s="99">
        <f>D48-E48</f>
        <v>77516144.018999994</v>
      </c>
      <c r="G48" s="99">
        <f>0.185*F48</f>
        <v>14340486.643514998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v>852699</v>
      </c>
      <c r="D49" s="101">
        <v>46059582.43</v>
      </c>
      <c r="E49" s="101">
        <f>D49*0.18</f>
        <v>8290724.8373999996</v>
      </c>
      <c r="F49" s="101">
        <f>D49-E49</f>
        <v>37768857.592600003</v>
      </c>
      <c r="G49" s="101">
        <f>0.185*F49</f>
        <v>6987238.654631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6069390</v>
      </c>
      <c r="D50" s="101">
        <f>SUM(D46:D49)</f>
        <v>389966211.44999999</v>
      </c>
      <c r="E50" s="101">
        <f>SUM(E46:E49)</f>
        <v>70193918.061000004</v>
      </c>
      <c r="F50" s="101">
        <f>SUM(F46:F49)</f>
        <v>319772293.38899994</v>
      </c>
      <c r="G50" s="101">
        <f>SUM(G46:G49)</f>
        <v>59157874.276964992</v>
      </c>
      <c r="H50" s="4"/>
      <c r="I50" s="5"/>
      <c r="J50" s="5"/>
      <c r="K50" s="5"/>
      <c r="L50" s="5"/>
    </row>
    <row r="51" spans="1:12" ht="12.7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2011-07-20T15:11:22Z</dcterms:created>
  <dcterms:modified xsi:type="dcterms:W3CDTF">2011-07-20T15:31:06Z</dcterms:modified>
</cp:coreProperties>
</file>