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<sst xmlns="http://schemas.openxmlformats.org/spreadsheetml/2006/main" count="66" uniqueCount="41">
  <si>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</si>
  <si>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</si>
  <si>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</si>
  <si>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MARCH  2008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</si>
  <si>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</si>
  <si>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</si>
  <si>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</si>
  <si>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</si>
  <si>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</si>
  <si>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</si>
  <si>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</si>
  <si>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</si>
  <si>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</si>
  <si>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</si>
  <si>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</si>
  <si>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</si>
  <si>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</si>
  <si>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</si>
  <si>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</si>
  <si>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</si>
  <si>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</si>
  <si>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</si>
  <si>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</si>
  <si>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</si>
  <si>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</si>
  <si>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</si>
  <si>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</si>
  <si>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</si>
  <si>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</si>
  <si>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</si>
  <si>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</si>
  <si>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</si>
  <si>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 MARCH 31, 2008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</si>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</sst>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134538</v>
      </c>
      <c r="E8" s="39">
        <v>8814531</v>
      </c>
      <c r="F8" s="40">
        <f aca="true" t="shared" si="0" ref="F8:F20">E8*0.215</f>
        <v>1895124.165</v>
      </c>
      <c r="G8" s="39">
        <v>9087455</v>
      </c>
      <c r="H8" s="41">
        <v>9332539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307755</v>
      </c>
      <c r="E9" s="45">
        <v>13061309</v>
      </c>
      <c r="F9" s="46">
        <f t="shared" si="0"/>
        <v>2808181.435</v>
      </c>
      <c r="G9" s="45">
        <v>13580822</v>
      </c>
      <c r="H9" s="47">
        <v>11583206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198332</v>
      </c>
      <c r="E10" s="45">
        <v>23655680</v>
      </c>
      <c r="F10" s="46">
        <f t="shared" si="0"/>
        <v>5085971.2</v>
      </c>
      <c r="G10" s="45">
        <v>24466004</v>
      </c>
      <c r="H10" s="47">
        <v>26550391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150907</v>
      </c>
      <c r="E11" s="45">
        <v>8412149</v>
      </c>
      <c r="F11" s="46">
        <f t="shared" si="0"/>
        <v>1808612.035</v>
      </c>
      <c r="G11" s="45">
        <v>8966919</v>
      </c>
      <c r="H11" s="47">
        <v>8955258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189157</v>
      </c>
      <c r="E12" s="45">
        <v>11157826</v>
      </c>
      <c r="F12" s="46">
        <f t="shared" si="0"/>
        <v>2398932.59</v>
      </c>
      <c r="G12" s="45">
        <v>11608112</v>
      </c>
      <c r="H12" s="47">
        <v>11573266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165413</v>
      </c>
      <c r="E13" s="51">
        <v>11673365</v>
      </c>
      <c r="F13" s="52">
        <f t="shared" si="0"/>
        <v>2509773.475</v>
      </c>
      <c r="G13" s="51">
        <v>11536773</v>
      </c>
      <c r="H13" s="53">
        <v>12664821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58633</v>
      </c>
      <c r="E14" s="51">
        <v>2520018</v>
      </c>
      <c r="F14" s="52">
        <f t="shared" si="0"/>
        <v>541803.87</v>
      </c>
      <c r="G14" s="51">
        <v>2669871</v>
      </c>
      <c r="H14" s="53">
        <v>2895436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391611</v>
      </c>
      <c r="E15" s="51">
        <v>28989328</v>
      </c>
      <c r="F15" s="52">
        <f t="shared" si="0"/>
        <v>6232705.52</v>
      </c>
      <c r="G15" s="51">
        <v>26518246</v>
      </c>
      <c r="H15" s="53">
        <v>27883695</v>
      </c>
    </row>
    <row r="16" spans="1:8" ht="15.75" customHeight="1">
      <c r="A16" s="42" t="s">
        <v>25</v>
      </c>
      <c r="B16" s="43">
        <v>39218</v>
      </c>
      <c r="C16" s="44">
        <v>31</v>
      </c>
      <c r="D16" s="50">
        <v>47991</v>
      </c>
      <c r="E16" s="51">
        <v>4641431</v>
      </c>
      <c r="F16" s="52">
        <f t="shared" si="0"/>
        <v>997907.665</v>
      </c>
      <c r="G16" s="51">
        <v>4893942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180008</v>
      </c>
      <c r="E17" s="45">
        <v>14686373</v>
      </c>
      <c r="F17" s="46">
        <f t="shared" si="0"/>
        <v>3157570.195</v>
      </c>
      <c r="G17" s="45">
        <v>15870551</v>
      </c>
      <c r="H17" s="47">
        <v>15228876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99320</v>
      </c>
      <c r="E18" s="45">
        <v>10313434</v>
      </c>
      <c r="F18" s="46">
        <f t="shared" si="0"/>
        <v>2217388.31</v>
      </c>
      <c r="G18" s="45">
        <v>10422782</v>
      </c>
      <c r="H18" s="47">
        <v>10283047</v>
      </c>
    </row>
    <row r="19" spans="1:8" ht="15.75" customHeight="1">
      <c r="A19" s="48" t="s">
        <v>28</v>
      </c>
      <c r="B19" s="49">
        <v>34607</v>
      </c>
      <c r="C19" s="44">
        <v>31</v>
      </c>
      <c r="D19" s="50">
        <v>81482</v>
      </c>
      <c r="E19" s="51">
        <v>7232991</v>
      </c>
      <c r="F19" s="52">
        <f t="shared" si="0"/>
        <v>1555093.065</v>
      </c>
      <c r="G19" s="51">
        <v>8764125</v>
      </c>
      <c r="H19" s="53">
        <v>9714316</v>
      </c>
    </row>
    <row r="20" spans="1:8" ht="15.75" customHeight="1" thickBot="1">
      <c r="A20" s="54" t="s">
        <v>29</v>
      </c>
      <c r="B20" s="55">
        <v>34696</v>
      </c>
      <c r="C20" s="44">
        <v>31</v>
      </c>
      <c r="D20" s="50">
        <v>121225</v>
      </c>
      <c r="E20" s="51">
        <v>12036847</v>
      </c>
      <c r="F20" s="52">
        <f t="shared" si="0"/>
        <v>2587922.105</v>
      </c>
      <c r="G20" s="51">
        <v>12774364</v>
      </c>
      <c r="H20" s="53">
        <v>12479357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2126372</v>
      </c>
      <c r="E21" s="60">
        <f>SUM(E8:E20)</f>
        <v>157195282</v>
      </c>
      <c r="F21" s="60">
        <f>SUM(F8:F20)</f>
        <v>33796985.629999995</v>
      </c>
      <c r="G21" s="61">
        <f>SUM(G8:G20)</f>
        <v>161159966</v>
      </c>
      <c r="H21" s="61">
        <f>SUM(H8:H20)</f>
        <v>159144208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3.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3.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3.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D8+1038578</f>
        <v>1173116</v>
      </c>
      <c r="D34" s="78">
        <f>E8+61444185</f>
        <v>70258716</v>
      </c>
      <c r="E34" s="79">
        <f aca="true" t="shared" si="1" ref="E34:E46">0.215*D34</f>
        <v>15105623.94</v>
      </c>
      <c r="F34" s="80"/>
    </row>
    <row r="35" spans="1:7" ht="15.75" customHeight="1">
      <c r="A35" s="42" t="s">
        <v>18</v>
      </c>
      <c r="B35" s="43">
        <v>36880</v>
      </c>
      <c r="C35" s="79">
        <f>D9+2187976</f>
        <v>2495731</v>
      </c>
      <c r="D35" s="81">
        <f>E9+97725126</f>
        <v>110786435</v>
      </c>
      <c r="E35" s="79">
        <f t="shared" si="1"/>
        <v>23819083.525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D10+1567415</f>
        <v>1765747</v>
      </c>
      <c r="D36" s="81">
        <f>E10+186856519</f>
        <v>210512199</v>
      </c>
      <c r="E36" s="79">
        <f t="shared" si="1"/>
        <v>45260122.785</v>
      </c>
      <c r="F36" s="80"/>
    </row>
    <row r="37" spans="1:6" ht="15.75" customHeight="1">
      <c r="A37" s="42" t="s">
        <v>20</v>
      </c>
      <c r="B37" s="43">
        <v>34474</v>
      </c>
      <c r="C37" s="79">
        <f>D11+1179230</f>
        <v>1330137</v>
      </c>
      <c r="D37" s="81">
        <f>E11+63941944</f>
        <v>72354093</v>
      </c>
      <c r="E37" s="79">
        <f t="shared" si="1"/>
        <v>15556129.995</v>
      </c>
      <c r="F37" s="80"/>
    </row>
    <row r="38" spans="1:6" ht="15.75" customHeight="1">
      <c r="A38" s="42" t="s">
        <v>21</v>
      </c>
      <c r="B38" s="43">
        <v>38127</v>
      </c>
      <c r="C38" s="79">
        <f>D12+1375138</f>
        <v>1564295</v>
      </c>
      <c r="D38" s="81">
        <f>E12+85953807</f>
        <v>97111633</v>
      </c>
      <c r="E38" s="79">
        <f t="shared" si="1"/>
        <v>20879001.095</v>
      </c>
      <c r="F38" s="80"/>
    </row>
    <row r="39" spans="1:6" ht="16.5" customHeight="1">
      <c r="A39" s="48" t="s">
        <v>38</v>
      </c>
      <c r="B39" s="49">
        <v>35258</v>
      </c>
      <c r="C39" s="82">
        <f>D13+1253713</f>
        <v>1419126</v>
      </c>
      <c r="D39" s="83">
        <f>E13+86299534</f>
        <v>97972899</v>
      </c>
      <c r="E39" s="82">
        <f t="shared" si="1"/>
        <v>21064173.285</v>
      </c>
      <c r="F39" s="75"/>
    </row>
    <row r="40" spans="1:6" ht="15.75" customHeight="1">
      <c r="A40" s="48" t="s">
        <v>23</v>
      </c>
      <c r="B40" s="49">
        <v>34909</v>
      </c>
      <c r="C40" s="82">
        <f>D14+452772</f>
        <v>511405</v>
      </c>
      <c r="D40" s="83">
        <f>E14+19263643</f>
        <v>21783661</v>
      </c>
      <c r="E40" s="82">
        <f t="shared" si="1"/>
        <v>4683487.115</v>
      </c>
      <c r="F40" s="73"/>
    </row>
    <row r="41" spans="1:6" ht="15.75" customHeight="1">
      <c r="A41" s="48" t="s">
        <v>24</v>
      </c>
      <c r="B41" s="49">
        <v>38495</v>
      </c>
      <c r="C41" s="82">
        <f>D15+3150861</f>
        <v>3542472</v>
      </c>
      <c r="D41" s="83">
        <f>E15+207122781</f>
        <v>236112109</v>
      </c>
      <c r="E41" s="82">
        <f t="shared" si="1"/>
        <v>50764103.435</v>
      </c>
      <c r="F41" s="5"/>
    </row>
    <row r="42" spans="1:6" ht="15.75" customHeight="1">
      <c r="A42" s="42" t="s">
        <v>25</v>
      </c>
      <c r="B42" s="49">
        <v>39218</v>
      </c>
      <c r="C42" s="82">
        <f>D16+536038</f>
        <v>584029</v>
      </c>
      <c r="D42" s="83">
        <f>E16+34434964</f>
        <v>39076395</v>
      </c>
      <c r="E42" s="82">
        <f t="shared" si="1"/>
        <v>8401424.925</v>
      </c>
      <c r="F42" s="5"/>
    </row>
    <row r="43" spans="1:6" ht="15.75" customHeight="1">
      <c r="A43" s="42" t="s">
        <v>26</v>
      </c>
      <c r="B43" s="43">
        <v>34552</v>
      </c>
      <c r="C43" s="79">
        <f>D17+1490824</f>
        <v>1670832</v>
      </c>
      <c r="D43" s="81">
        <f>E17+113605886</f>
        <v>128292259</v>
      </c>
      <c r="E43" s="79">
        <f t="shared" si="1"/>
        <v>27582835.685</v>
      </c>
      <c r="F43" s="84"/>
    </row>
    <row r="44" spans="1:6" ht="15.75" customHeight="1">
      <c r="A44" s="42" t="s">
        <v>27</v>
      </c>
      <c r="B44" s="43">
        <v>34582</v>
      </c>
      <c r="C44" s="79">
        <f>D18+773239</f>
        <v>872559</v>
      </c>
      <c r="D44" s="81">
        <f>E18+77337685</f>
        <v>87651119</v>
      </c>
      <c r="E44" s="79">
        <f t="shared" si="1"/>
        <v>18844990.585</v>
      </c>
      <c r="F44" s="84"/>
    </row>
    <row r="45" spans="1:6" ht="16.5" customHeight="1">
      <c r="A45" s="48" t="s">
        <v>28</v>
      </c>
      <c r="B45" s="49">
        <v>34607</v>
      </c>
      <c r="C45" s="82">
        <f>D19+678457</f>
        <v>759939</v>
      </c>
      <c r="D45" s="83">
        <f>E19+60224027</f>
        <v>67457018</v>
      </c>
      <c r="E45" s="82">
        <f t="shared" si="1"/>
        <v>14503258.87</v>
      </c>
      <c r="F45" s="5"/>
    </row>
    <row r="46" spans="1:6" ht="15.75" customHeight="1" thickBot="1">
      <c r="A46" s="54" t="s">
        <v>29</v>
      </c>
      <c r="B46" s="55">
        <v>34696</v>
      </c>
      <c r="C46" s="82">
        <f>D20+930231</f>
        <v>1051456</v>
      </c>
      <c r="D46" s="83">
        <f>E20+93818291</f>
        <v>105855138</v>
      </c>
      <c r="E46" s="82">
        <f t="shared" si="1"/>
        <v>22758854.669999998</v>
      </c>
      <c r="F46" s="5"/>
    </row>
    <row r="47" spans="1:6" ht="18" customHeight="1" thickBot="1">
      <c r="A47" s="56" t="s">
        <v>30</v>
      </c>
      <c r="B47" s="85"/>
      <c r="C47" s="59">
        <f>SUM(C34:C46)</f>
        <v>18740844</v>
      </c>
      <c r="D47" s="60">
        <f>SUM(D34:D46)</f>
        <v>1345223674</v>
      </c>
      <c r="E47" s="60">
        <f>SUM(E34:E46)</f>
        <v>289223089.91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2008-04-17T20:35:15Z</dcterms:created>
  <dcterms:modified xsi:type="dcterms:W3CDTF">2008-04-17T20:35:26Z</dcterms:modified>
  <cp:category/>
  <cp:version/>
  <cp:contentType/>
  <cp:contentStatus/>
</cp:coreProperties>
</file>