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Racetrack Revenue" sheetId="1" r:id="rId1"/>
  </sheets>
  <externalReferences>
    <externalReference r:id="rId2"/>
  </externalReferences>
  <calcPr calcId="145621" iterate="1"/>
</workbook>
</file>

<file path=xl/calcChain.xml><?xml version="1.0" encoding="utf-8"?>
<calcChain xmlns="http://schemas.openxmlformats.org/spreadsheetml/2006/main">
  <c r="D50" i="1" l="1"/>
  <c r="C50" i="1"/>
  <c r="E49" i="1"/>
  <c r="F49" i="1" s="1"/>
  <c r="G49" i="1" s="1"/>
  <c r="F48" i="1"/>
  <c r="G48" i="1" s="1"/>
  <c r="E48" i="1"/>
  <c r="E47" i="1"/>
  <c r="F47" i="1" s="1"/>
  <c r="G47" i="1" s="1"/>
  <c r="F46" i="1"/>
  <c r="F50" i="1" s="1"/>
  <c r="E46" i="1"/>
  <c r="E50" i="1" s="1"/>
  <c r="F32" i="1"/>
  <c r="C32" i="1"/>
  <c r="G31" i="1"/>
  <c r="H31" i="1" s="1"/>
  <c r="D31" i="1"/>
  <c r="E31" i="1" s="1"/>
  <c r="B31" i="1"/>
  <c r="B30" i="1"/>
  <c r="D30" i="1" s="1"/>
  <c r="E30" i="1" s="1"/>
  <c r="G29" i="1"/>
  <c r="H29" i="1" s="1"/>
  <c r="D29" i="1"/>
  <c r="E29" i="1" s="1"/>
  <c r="B29" i="1"/>
  <c r="B28" i="1"/>
  <c r="G28" i="1" s="1"/>
  <c r="E13" i="1"/>
  <c r="D13" i="1"/>
  <c r="F12" i="1"/>
  <c r="G12" i="1" s="1"/>
  <c r="H12" i="1" s="1"/>
  <c r="F11" i="1"/>
  <c r="G11" i="1" s="1"/>
  <c r="H11" i="1" s="1"/>
  <c r="F10" i="1"/>
  <c r="G10" i="1" s="1"/>
  <c r="H10" i="1" s="1"/>
  <c r="F9" i="1"/>
  <c r="F13" i="1" s="1"/>
  <c r="C9" i="1"/>
  <c r="C12" i="1" s="1"/>
  <c r="H28" i="1" l="1"/>
  <c r="B32" i="1"/>
  <c r="G9" i="1"/>
  <c r="D28" i="1"/>
  <c r="G30" i="1"/>
  <c r="H30" i="1" s="1"/>
  <c r="G46" i="1"/>
  <c r="G50" i="1" s="1"/>
  <c r="C10" i="1"/>
  <c r="C11" i="1"/>
  <c r="D32" i="1" l="1"/>
  <c r="E32" i="1" s="1"/>
  <c r="E28" i="1"/>
  <c r="G32" i="1"/>
  <c r="H32" i="1" s="1"/>
  <c r="G13" i="1"/>
  <c r="H9" i="1"/>
  <c r="H13" i="1" s="1"/>
</calcChain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<sst xmlns="http://schemas.openxmlformats.org/spreadsheetml/2006/main" count="60" uniqueCount="41">
  <si>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</si>
  <si>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</si>
  <si>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</si>
  <si>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</si>
  <si>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2013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</si>
  <si>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</si>
  <si>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</si>
  <si>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</si>
  <si>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</si>
  <si>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</si>
  <si>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</si>
  <si>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</si>
  <si>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</si>
  <si>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</si>
  <si>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</si>
  <si>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</si>
  <si>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</si>
  <si>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</si>
  <si>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</si>
  <si>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</si>
  <si>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</si>
  <si>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</si>
  <si>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</si>
  <si>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</si>
  <si>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</si>
  <si>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</si>
  <si>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</si>
  <si>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</si>
  <si>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</si>
  <si>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</si>
  <si>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</si>
  <si>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</si>
  <si>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</si>
  <si>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</si>
  <si>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2013 - AUGUST 31, 2013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</si>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</sst>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9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8" fillId="0" borderId="0" applyFont="0" applyFill="0" applyBorder="0" applyAlignment="0" applyProtection="0"/>
    <xf numFmtId="0" fontId="5" fillId="0" borderId="0"/>
    <xf numFmtId="0" fontId="8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-08%20August%20Reven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boat Revenue"/>
      <sheetName val="Market Comparison"/>
      <sheetName val="Landbased Revenue"/>
      <sheetName val="Racetrack Revenue"/>
      <sheetName val="."/>
    </sheetNames>
    <sheetDataSet>
      <sheetData sheetId="0">
        <row r="8">
          <cell r="C8">
            <v>31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13" sqref="C13"/>
    </sheetView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f>'[1]Riverboat Revenue'!C8</f>
        <v>31</v>
      </c>
      <c r="D9" s="26">
        <v>170541</v>
      </c>
      <c r="E9" s="27">
        <v>16253375.310000001</v>
      </c>
      <c r="F9" s="28">
        <f>E9*0.18</f>
        <v>2925607.5558000002</v>
      </c>
      <c r="G9" s="28">
        <f>E9-F9</f>
        <v>13327767.7542</v>
      </c>
      <c r="H9" s="29">
        <f>G9*0.185</f>
        <v>2465637.034527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f>C9</f>
        <v>31</v>
      </c>
      <c r="D10" s="34">
        <v>114485</v>
      </c>
      <c r="E10" s="35">
        <v>5642239.4000000004</v>
      </c>
      <c r="F10" s="36">
        <f>E10*0.18</f>
        <v>1015603.0920000001</v>
      </c>
      <c r="G10" s="36">
        <f>E10-F10</f>
        <v>4626636.3080000002</v>
      </c>
      <c r="H10" s="37">
        <f>G10*0.185</f>
        <v>855927.71698000003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f>C9</f>
        <v>31</v>
      </c>
      <c r="D11" s="34">
        <v>122326</v>
      </c>
      <c r="E11" s="35">
        <v>7843357.3300000001</v>
      </c>
      <c r="F11" s="36">
        <f>E11*0.18</f>
        <v>1411804.3193999999</v>
      </c>
      <c r="G11" s="36">
        <f>E11-F11</f>
        <v>6431553.0106000006</v>
      </c>
      <c r="H11" s="37">
        <f>G11*0.185</f>
        <v>1189837.3069610002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f>C9</f>
        <v>31</v>
      </c>
      <c r="D12" s="41">
        <v>64005</v>
      </c>
      <c r="E12" s="42">
        <v>3781296.79</v>
      </c>
      <c r="F12" s="43">
        <f>E12*0.18</f>
        <v>680633.42220000003</v>
      </c>
      <c r="G12" s="43">
        <f>E12-F12</f>
        <v>3100663.3678000001</v>
      </c>
      <c r="H12" s="44">
        <f>G12*0.185</f>
        <v>573622.72304299998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f>SUM(D9:D12)</f>
        <v>471357</v>
      </c>
      <c r="E13" s="43">
        <f>SUM(E9:E12)</f>
        <v>33520268.829999998</v>
      </c>
      <c r="F13" s="43">
        <f>SUM(F9:F12)</f>
        <v>6033648.3893999998</v>
      </c>
      <c r="G13" s="43">
        <f>SUM(G9:G12)</f>
        <v>27486620.440600004</v>
      </c>
      <c r="H13" s="44">
        <f>SUM(H9:H12)</f>
        <v>5085024.7815110004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41487</v>
      </c>
      <c r="C27" s="67">
        <v>41456</v>
      </c>
      <c r="D27" s="68" t="s">
        <v>30</v>
      </c>
      <c r="E27" s="69" t="s">
        <v>31</v>
      </c>
      <c r="F27" s="70">
        <v>41122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f>E9</f>
        <v>16253375.310000001</v>
      </c>
      <c r="C28" s="27">
        <v>16870280.93</v>
      </c>
      <c r="D28" s="73">
        <f>B28-C28</f>
        <v>-616905.61999999918</v>
      </c>
      <c r="E28" s="74">
        <f>D28/C28</f>
        <v>-3.6567596150872114E-2</v>
      </c>
      <c r="F28" s="75">
        <v>14868304.34</v>
      </c>
      <c r="G28" s="76">
        <f>B28-F28</f>
        <v>1385070.9700000007</v>
      </c>
      <c r="H28" s="74">
        <f>G28/F28</f>
        <v>9.3155946927570135E-2</v>
      </c>
      <c r="I28" s="5"/>
      <c r="J28" s="5"/>
      <c r="K28" s="5"/>
      <c r="L28" s="5"/>
    </row>
    <row r="29" spans="1:12" x14ac:dyDescent="0.25">
      <c r="A29" s="77" t="s">
        <v>19</v>
      </c>
      <c r="B29" s="78">
        <f>E10</f>
        <v>5642239.4000000004</v>
      </c>
      <c r="C29" s="35">
        <v>5429264.1399999997</v>
      </c>
      <c r="D29" s="79">
        <f>B29-C29</f>
        <v>212975.26000000071</v>
      </c>
      <c r="E29" s="80">
        <f>D29/C29</f>
        <v>3.9227279150209245E-2</v>
      </c>
      <c r="F29" s="50">
        <v>6261020.2400000002</v>
      </c>
      <c r="G29" s="81">
        <f>B29-F29</f>
        <v>-618780.83999999985</v>
      </c>
      <c r="H29" s="80">
        <f>G29/F29</f>
        <v>-9.883067236339102E-2</v>
      </c>
      <c r="I29" s="5"/>
      <c r="J29" s="5"/>
      <c r="K29" s="5"/>
      <c r="L29" s="5"/>
    </row>
    <row r="30" spans="1:12" x14ac:dyDescent="0.25">
      <c r="A30" s="77" t="s">
        <v>20</v>
      </c>
      <c r="B30" s="78">
        <f>E11</f>
        <v>7843357.3300000001</v>
      </c>
      <c r="C30" s="35">
        <v>7707008.8099999996</v>
      </c>
      <c r="D30" s="79">
        <f>B30-C30</f>
        <v>136348.52000000048</v>
      </c>
      <c r="E30" s="80">
        <f>D30/C30</f>
        <v>1.7691496579462257E-2</v>
      </c>
      <c r="F30" s="50">
        <v>7947963.8399999999</v>
      </c>
      <c r="G30" s="81">
        <f>B30-F30</f>
        <v>-104606.50999999978</v>
      </c>
      <c r="H30" s="80">
        <f>G30/F30</f>
        <v>-1.3161422485787225E-2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f>E12</f>
        <v>3781296.79</v>
      </c>
      <c r="C31" s="42">
        <v>3661934.31</v>
      </c>
      <c r="D31" s="84">
        <f>B31-C31</f>
        <v>119362.47999999998</v>
      </c>
      <c r="E31" s="85">
        <f>D31/C31</f>
        <v>3.2595472746205535E-2</v>
      </c>
      <c r="F31" s="86">
        <v>3320860.98</v>
      </c>
      <c r="G31" s="87">
        <f>B31-F31</f>
        <v>460435.81000000006</v>
      </c>
      <c r="H31" s="85">
        <f>G31/F31</f>
        <v>0.13864952877370978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f>SUM(B28:B31)</f>
        <v>33520268.829999998</v>
      </c>
      <c r="C32" s="89">
        <f>SUM(C28:C31)</f>
        <v>33668488.189999998</v>
      </c>
      <c r="D32" s="90">
        <f>SUM(D28:D31)</f>
        <v>-148219.35999999801</v>
      </c>
      <c r="E32" s="85">
        <f>D32/C32</f>
        <v>-4.4023170616856264E-3</v>
      </c>
      <c r="F32" s="91">
        <f>SUM(F28:F31)</f>
        <v>32398149.399999999</v>
      </c>
      <c r="G32" s="90">
        <f>SUM(G28:G31)</f>
        <v>1122119.4300000011</v>
      </c>
      <c r="H32" s="85">
        <f>G32/F32</f>
        <v>3.4635294014663726E-2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348746</v>
      </c>
      <c r="D46" s="99">
        <v>33123656.239999998</v>
      </c>
      <c r="E46" s="99">
        <f>D46*0.18</f>
        <v>5962258.1231999993</v>
      </c>
      <c r="F46" s="99">
        <f>D46-E46</f>
        <v>27161398.116799999</v>
      </c>
      <c r="G46" s="99">
        <f>0.185*F46</f>
        <v>5024858.6516079996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227822</v>
      </c>
      <c r="D47" s="101">
        <v>11071503.539999999</v>
      </c>
      <c r="E47" s="101">
        <f>D47*0.18</f>
        <v>1992870.6371999998</v>
      </c>
      <c r="F47" s="101">
        <f>D47-E47</f>
        <v>9078632.9027999993</v>
      </c>
      <c r="G47" s="101">
        <f>0.185*F47</f>
        <v>1679547.087018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245123</v>
      </c>
      <c r="D48" s="101">
        <v>15550366.140000001</v>
      </c>
      <c r="E48" s="101">
        <f>D48*0.18</f>
        <v>2799065.9051999999</v>
      </c>
      <c r="F48" s="101">
        <f>D48-E48</f>
        <v>12751300.2348</v>
      </c>
      <c r="G48" s="101">
        <f>0.185*F48</f>
        <v>2358990.5434380001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123738</v>
      </c>
      <c r="D49" s="103">
        <v>7443231.0999999996</v>
      </c>
      <c r="E49" s="103">
        <f>D49*0.18</f>
        <v>1339781.598</v>
      </c>
      <c r="F49" s="103">
        <f>D49-E49</f>
        <v>6103449.5019999994</v>
      </c>
      <c r="G49" s="103">
        <f>0.185*F49</f>
        <v>1129138.1578699998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f>SUM(C46:C49)</f>
        <v>945429</v>
      </c>
      <c r="D50" s="103">
        <f>SUM(D46:D49)</f>
        <v>67188757.019999996</v>
      </c>
      <c r="E50" s="103">
        <f>SUM(E46:E49)</f>
        <v>12093976.263599997</v>
      </c>
      <c r="F50" s="103">
        <f>SUM(F46:F49)</f>
        <v>55094780.756399997</v>
      </c>
      <c r="G50" s="103">
        <f>SUM(G46:G49)</f>
        <v>10192534.439934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2013-09-18T15:58:20Z</dcterms:created>
  <dcterms:modified xsi:type="dcterms:W3CDTF">2013-09-18T15:58:33Z</dcterms:modified>
</cp:coreProperties>
</file>