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C50" i="1"/>
  <c r="G49" i="1"/>
  <c r="F49" i="1"/>
  <c r="E49" i="1"/>
  <c r="G48" i="1"/>
  <c r="F48" i="1"/>
  <c r="E48" i="1"/>
  <c r="F47" i="1"/>
  <c r="G47" i="1" s="1"/>
  <c r="E47" i="1"/>
  <c r="E46" i="1"/>
  <c r="E50" i="1" s="1"/>
  <c r="F32" i="1"/>
  <c r="C32" i="1"/>
  <c r="B31" i="1"/>
  <c r="G31" i="1" s="1"/>
  <c r="H31" i="1" s="1"/>
  <c r="B30" i="1"/>
  <c r="G30" i="1" s="1"/>
  <c r="H30" i="1" s="1"/>
  <c r="D29" i="1"/>
  <c r="E29" i="1" s="1"/>
  <c r="B29" i="1"/>
  <c r="G29" i="1" s="1"/>
  <c r="H29" i="1" s="1"/>
  <c r="G28" i="1"/>
  <c r="B28" i="1"/>
  <c r="D28" i="1" s="1"/>
  <c r="E13" i="1"/>
  <c r="D13" i="1"/>
  <c r="F12" i="1"/>
  <c r="G12" i="1" s="1"/>
  <c r="H12" i="1" s="1"/>
  <c r="F11" i="1"/>
  <c r="G11" i="1" s="1"/>
  <c r="H11" i="1" s="1"/>
  <c r="F10" i="1"/>
  <c r="G10" i="1" s="1"/>
  <c r="H10" i="1" s="1"/>
  <c r="F9" i="1"/>
  <c r="F13" i="1" s="1"/>
  <c r="C9" i="1"/>
  <c r="C10" i="1" s="1"/>
  <c r="E28" i="1" l="1"/>
  <c r="G32" i="1"/>
  <c r="H32" i="1" s="1"/>
  <c r="D30" i="1"/>
  <c r="E30" i="1" s="1"/>
  <c r="H28" i="1"/>
  <c r="D31" i="1"/>
  <c r="E31" i="1" s="1"/>
  <c r="B32" i="1"/>
  <c r="F46" i="1"/>
  <c r="C11" i="1"/>
  <c r="C12" i="1"/>
  <c r="G9" i="1"/>
  <c r="D32" i="1" l="1"/>
  <c r="E32" i="1" s="1"/>
  <c r="F50" i="1"/>
  <c r="G46" i="1"/>
  <c r="G50" i="1" s="1"/>
  <c r="G13" i="1"/>
  <c r="H9" i="1"/>
  <c r="H13" i="1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<sst xmlns="http://schemas.openxmlformats.org/spreadsheetml/2006/main" count="60" uniqueCount="41">
  <si>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</si>
  <si>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</si>
  <si>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</si>
  <si>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</si>
  <si>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2013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</si>
  <si>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</si>
  <si>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</si>
  <si>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</si>
  <si>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</si>
  <si>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</si>
  <si>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</si>
  <si>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</si>
  <si>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</si>
  <si>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</si>
  <si>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</si>
  <si>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</si>
  <si>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</si>
  <si>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</si>
  <si>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</si>
  <si>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</si>
  <si>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</si>
  <si>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</si>
  <si>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</si>
  <si>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</si>
  <si>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</si>
  <si>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</si>
  <si>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</si>
  <si>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</si>
  <si>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</si>
  <si>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</si>
  <si>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</si>
  <si>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</si>
  <si>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</si>
  <si>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</si>
  <si>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2013 - NOVEMBER 30, 2013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</si>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</sst>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-11%20November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f>'[1]Riverboat Revenue'!C8</f>
        <v>30</v>
      </c>
      <c r="D9" s="26">
        <v>147050</v>
      </c>
      <c r="E9" s="27">
        <v>15475518.92</v>
      </c>
      <c r="F9" s="28">
        <f>E9*0.18</f>
        <v>2785593.4055999997</v>
      </c>
      <c r="G9" s="28">
        <f>E9-F9</f>
        <v>12689925.5144</v>
      </c>
      <c r="H9" s="29">
        <f>G9*0.185</f>
        <v>2347636.2201640001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f>C9</f>
        <v>30</v>
      </c>
      <c r="D10" s="34">
        <v>71866</v>
      </c>
      <c r="E10" s="35">
        <v>4748081.9000000004</v>
      </c>
      <c r="F10" s="36">
        <f>E10*0.18</f>
        <v>854654.74200000009</v>
      </c>
      <c r="G10" s="36">
        <f>E10-F10</f>
        <v>3893427.1580000003</v>
      </c>
      <c r="H10" s="37">
        <f>G10*0.185</f>
        <v>720284.0242300001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f>C9</f>
        <v>30</v>
      </c>
      <c r="D11" s="34">
        <v>114782</v>
      </c>
      <c r="E11" s="35">
        <v>7413070.4699999997</v>
      </c>
      <c r="F11" s="36">
        <f>E11*0.18</f>
        <v>1334352.6845999998</v>
      </c>
      <c r="G11" s="36">
        <f>E11-F11</f>
        <v>6078717.7853999995</v>
      </c>
      <c r="H11" s="37">
        <f>G11*0.185</f>
        <v>1124562.790299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f>C9</f>
        <v>30</v>
      </c>
      <c r="D12" s="41">
        <v>63945</v>
      </c>
      <c r="E12" s="42">
        <v>3718482.32</v>
      </c>
      <c r="F12" s="43">
        <f>E12*0.18</f>
        <v>669326.81759999995</v>
      </c>
      <c r="G12" s="43">
        <f>E12-F12</f>
        <v>3049155.5023999996</v>
      </c>
      <c r="H12" s="44">
        <f>G12*0.185</f>
        <v>564093.76794399996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f>SUM(D9:D12)</f>
        <v>397643</v>
      </c>
      <c r="E13" s="43">
        <f>SUM(E9:E12)</f>
        <v>31355153.609999999</v>
      </c>
      <c r="F13" s="43">
        <f>SUM(F9:F12)</f>
        <v>5643927.6497999998</v>
      </c>
      <c r="G13" s="43">
        <f>SUM(G9:G12)</f>
        <v>25711225.960200001</v>
      </c>
      <c r="H13" s="44">
        <f>SUM(H9:H12)</f>
        <v>4756576.8026369996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41579</v>
      </c>
      <c r="C27" s="67">
        <v>41548</v>
      </c>
      <c r="D27" s="68" t="s">
        <v>30</v>
      </c>
      <c r="E27" s="69" t="s">
        <v>31</v>
      </c>
      <c r="F27" s="70">
        <v>41214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f>E9</f>
        <v>15475518.92</v>
      </c>
      <c r="C28" s="27">
        <v>13708726.92</v>
      </c>
      <c r="D28" s="73">
        <f>B28-C28</f>
        <v>1766792</v>
      </c>
      <c r="E28" s="74">
        <f>D28/C28</f>
        <v>0.12888082243599028</v>
      </c>
      <c r="F28" s="75">
        <v>14654874.26</v>
      </c>
      <c r="G28" s="76">
        <f>B28-F28</f>
        <v>820644.66000000015</v>
      </c>
      <c r="H28" s="74">
        <f>G28/F28</f>
        <v>5.5998069000149864E-2</v>
      </c>
      <c r="I28" s="5"/>
      <c r="J28" s="5"/>
      <c r="K28" s="5"/>
      <c r="L28" s="5"/>
    </row>
    <row r="29" spans="1:12" x14ac:dyDescent="0.25">
      <c r="A29" s="77" t="s">
        <v>19</v>
      </c>
      <c r="B29" s="78">
        <f>E10</f>
        <v>4748081.9000000004</v>
      </c>
      <c r="C29" s="35">
        <v>4627029.49</v>
      </c>
      <c r="D29" s="79">
        <f>B29-C29</f>
        <v>121052.41000000015</v>
      </c>
      <c r="E29" s="80">
        <f>D29/C29</f>
        <v>2.616201393607287E-2</v>
      </c>
      <c r="F29" s="50">
        <v>5584512.7300000004</v>
      </c>
      <c r="G29" s="81">
        <f>B29-F29</f>
        <v>-836430.83000000007</v>
      </c>
      <c r="H29" s="80">
        <f>G29/F29</f>
        <v>-0.14977686871527643</v>
      </c>
      <c r="I29" s="5"/>
      <c r="J29" s="5"/>
      <c r="K29" s="5"/>
      <c r="L29" s="5"/>
    </row>
    <row r="30" spans="1:12" x14ac:dyDescent="0.25">
      <c r="A30" s="77" t="s">
        <v>20</v>
      </c>
      <c r="B30" s="78">
        <f>E11</f>
        <v>7413070.4699999997</v>
      </c>
      <c r="C30" s="35">
        <v>7062480.4299999997</v>
      </c>
      <c r="D30" s="79">
        <f>B30-C30</f>
        <v>350590.04000000004</v>
      </c>
      <c r="E30" s="80">
        <f>D30/C30</f>
        <v>4.9641205165081081E-2</v>
      </c>
      <c r="F30" s="50">
        <v>7469370.4299999997</v>
      </c>
      <c r="G30" s="81">
        <f>B30-F30</f>
        <v>-56299.959999999963</v>
      </c>
      <c r="H30" s="80">
        <f>G30/F30</f>
        <v>-7.5374438217545954E-3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f>E12</f>
        <v>3718482.32</v>
      </c>
      <c r="C31" s="42">
        <v>3717055.47</v>
      </c>
      <c r="D31" s="84">
        <f>B31-C31</f>
        <v>1426.8499999996275</v>
      </c>
      <c r="E31" s="85">
        <f>D31/C31</f>
        <v>3.8386567311561468E-4</v>
      </c>
      <c r="F31" s="86">
        <v>4011182.64</v>
      </c>
      <c r="G31" s="87">
        <f>B31-F31</f>
        <v>-292700.3200000003</v>
      </c>
      <c r="H31" s="85">
        <f>G31/F31</f>
        <v>-7.2971077676981647E-2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f>SUM(B28:B31)</f>
        <v>31355153.609999999</v>
      </c>
      <c r="C32" s="89">
        <f>SUM(C28:C31)</f>
        <v>29115292.309999999</v>
      </c>
      <c r="D32" s="90">
        <f>SUM(D28:D31)</f>
        <v>2239861.2999999998</v>
      </c>
      <c r="E32" s="85">
        <f>D32/C32</f>
        <v>7.69307508972078E-2</v>
      </c>
      <c r="F32" s="91">
        <f>SUM(F28:F31)</f>
        <v>31719940.060000002</v>
      </c>
      <c r="G32" s="90">
        <f>SUM(G28:G31)</f>
        <v>-364786.45000000019</v>
      </c>
      <c r="H32" s="85">
        <f>G32/F32</f>
        <v>-1.1500225073250034E-2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792523</v>
      </c>
      <c r="D46" s="99">
        <v>76740080.129999995</v>
      </c>
      <c r="E46" s="99">
        <f>D46*0.18</f>
        <v>13813214.423399998</v>
      </c>
      <c r="F46" s="99">
        <f>D46-E46</f>
        <v>62926865.706599995</v>
      </c>
      <c r="G46" s="99">
        <f>0.185*F46</f>
        <v>11641470.155720999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471114</v>
      </c>
      <c r="D47" s="101">
        <v>25522798.809999999</v>
      </c>
      <c r="E47" s="101">
        <f>D47*0.18</f>
        <v>4594103.7857999997</v>
      </c>
      <c r="F47" s="101">
        <f>D47-E47</f>
        <v>20928695.0242</v>
      </c>
      <c r="G47" s="101">
        <f>0.185*F47</f>
        <v>3871808.5794770001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578304</v>
      </c>
      <c r="D48" s="101">
        <v>37127312.240000002</v>
      </c>
      <c r="E48" s="101">
        <f>D48*0.18</f>
        <v>6682916.2032000003</v>
      </c>
      <c r="F48" s="101">
        <f>D48-E48</f>
        <v>30444396.036800001</v>
      </c>
      <c r="G48" s="101">
        <f>0.185*F48</f>
        <v>5632213.2668080004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309105</v>
      </c>
      <c r="D49" s="103">
        <v>18371706.77</v>
      </c>
      <c r="E49" s="103">
        <f>D49*0.18</f>
        <v>3306907.2185999998</v>
      </c>
      <c r="F49" s="103">
        <f>D49-E49</f>
        <v>15064799.5514</v>
      </c>
      <c r="G49" s="103">
        <f>0.185*F49</f>
        <v>2786987.9170090002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f>SUM(C46:C49)</f>
        <v>2151046</v>
      </c>
      <c r="D50" s="103">
        <f>SUM(D46:D49)</f>
        <v>157761897.95000002</v>
      </c>
      <c r="E50" s="103">
        <f>SUM(E46:E49)</f>
        <v>28397141.631000001</v>
      </c>
      <c r="F50" s="103">
        <f>SUM(F46:F49)</f>
        <v>129364756.31900001</v>
      </c>
      <c r="G50" s="103">
        <f>SUM(G46:G49)</f>
        <v>23932479.919014998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2013-12-16T20:12:29Z</dcterms:created>
  <dcterms:modified xsi:type="dcterms:W3CDTF">2013-12-16T20:12:46Z</dcterms:modified>
</cp:coreProperties>
</file>