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50" i="1" l="1"/>
  <c r="D50" i="1"/>
  <c r="C50" i="1"/>
  <c r="F49" i="1"/>
  <c r="E49" i="1"/>
  <c r="E48" i="1"/>
  <c r="F48" i="1" s="1"/>
  <c r="F47" i="1"/>
  <c r="E47" i="1"/>
  <c r="E46" i="1"/>
  <c r="E50" i="1" s="1"/>
  <c r="C40" i="1"/>
  <c r="F32" i="1"/>
  <c r="C32" i="1"/>
  <c r="B31" i="1"/>
  <c r="D31" i="1" s="1"/>
  <c r="E31" i="1" s="1"/>
  <c r="G30" i="1"/>
  <c r="H30" i="1" s="1"/>
  <c r="D30" i="1"/>
  <c r="E30" i="1" s="1"/>
  <c r="B30" i="1"/>
  <c r="G29" i="1"/>
  <c r="H29" i="1" s="1"/>
  <c r="B29" i="1"/>
  <c r="D29" i="1" s="1"/>
  <c r="E29" i="1" s="1"/>
  <c r="G28" i="1"/>
  <c r="H28" i="1" s="1"/>
  <c r="B28" i="1"/>
  <c r="B32" i="1" s="1"/>
  <c r="F27" i="1"/>
  <c r="C27" i="1"/>
  <c r="B27" i="1"/>
  <c r="H13" i="1"/>
  <c r="G13" i="1"/>
  <c r="F13" i="1"/>
  <c r="E13" i="1"/>
  <c r="D13" i="1"/>
  <c r="D28" i="1" l="1"/>
  <c r="G32" i="1"/>
  <c r="H32" i="1" s="1"/>
  <c r="F46" i="1"/>
  <c r="F50" i="1" s="1"/>
  <c r="G31" i="1"/>
  <c r="H31" i="1" s="1"/>
  <c r="D32" i="1" l="1"/>
  <c r="E32" i="1" s="1"/>
  <c r="E28" i="1"/>
</calcChain>
</file>

<file path=xl/sharedStrings.xml><?xml version="1.0" encoding="utf-8"?>
<sst xmlns="http://schemas.openxmlformats.org/spreadsheetml/2006/main" count="59" uniqueCount="40">
  <si>
    <t>LOUISIANA STATE POLICE</t>
  </si>
  <si>
    <t xml:space="preserve"> </t>
  </si>
  <si>
    <t>MONTHLY ACTIVITY SUMMARY - SLOTS AT RACETRACKS</t>
  </si>
  <si>
    <t>FOR THE MONTH OF:</t>
  </si>
  <si>
    <t>JUNE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</si>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</sst>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06%20June%20Gaming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</sheetNames>
    <sheetDataSet>
      <sheetData sheetId="0">
        <row r="28">
          <cell r="C28" t="str">
            <v>JULY 1, 2013 - JUNE 30, 2014</v>
          </cell>
        </row>
      </sheetData>
      <sheetData sheetId="1">
        <row r="10">
          <cell r="B10">
            <v>41791</v>
          </cell>
          <cell r="C10">
            <v>41760</v>
          </cell>
          <cell r="F10">
            <v>41426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156903</v>
      </c>
      <c r="E9" s="27">
        <v>15698611.199999999</v>
      </c>
      <c r="F9" s="28">
        <v>2825750.03</v>
      </c>
      <c r="G9" s="28">
        <v>12872861.17</v>
      </c>
      <c r="H9" s="29">
        <v>2381479.3164499998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79693</v>
      </c>
      <c r="E10" s="35">
        <v>4474263.28</v>
      </c>
      <c r="F10" s="36">
        <v>805367.37</v>
      </c>
      <c r="G10" s="36">
        <v>3668895.91</v>
      </c>
      <c r="H10" s="37">
        <v>678745.74335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100661</v>
      </c>
      <c r="E11" s="35">
        <v>7376026.8799999999</v>
      </c>
      <c r="F11" s="36">
        <v>1327684.8700000001</v>
      </c>
      <c r="G11" s="36">
        <v>6048342.0099999998</v>
      </c>
      <c r="H11" s="37">
        <v>1118943.2718499999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54750</v>
      </c>
      <c r="E12" s="42">
        <v>3628964.46</v>
      </c>
      <c r="F12" s="43">
        <v>653213.62</v>
      </c>
      <c r="G12" s="43">
        <v>2975750.84</v>
      </c>
      <c r="H12" s="44">
        <v>550513.90539999993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f>SUM(D9:D12)</f>
        <v>392007</v>
      </c>
      <c r="E13" s="43">
        <f>SUM(E9:E12)</f>
        <v>31177865.82</v>
      </c>
      <c r="F13" s="43">
        <f>SUM(F9:F12)</f>
        <v>5612015.8899999997</v>
      </c>
      <c r="G13" s="43">
        <f>SUM(G9:G12)</f>
        <v>25565849.93</v>
      </c>
      <c r="H13" s="44">
        <f>SUM(H9:H12)</f>
        <v>4729682.2370499996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f>'[1]Market Comparison'!B10</f>
        <v>41791</v>
      </c>
      <c r="C27" s="67">
        <f>'[1]Market Comparison'!C10</f>
        <v>41760</v>
      </c>
      <c r="D27" s="68" t="s">
        <v>30</v>
      </c>
      <c r="E27" s="69" t="s">
        <v>31</v>
      </c>
      <c r="F27" s="70">
        <f>'[1]Market Comparison'!F10</f>
        <v>41426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f>E9</f>
        <v>15698611.199999999</v>
      </c>
      <c r="C28" s="27">
        <v>17305598.760000002</v>
      </c>
      <c r="D28" s="73">
        <f>B28-C28</f>
        <v>-1606987.5600000024</v>
      </c>
      <c r="E28" s="74">
        <f>D28/C28</f>
        <v>-9.2859402456179574E-2</v>
      </c>
      <c r="F28" s="75">
        <v>15709133.57</v>
      </c>
      <c r="G28" s="76">
        <f>B28-F28</f>
        <v>-10522.370000001043</v>
      </c>
      <c r="H28" s="74">
        <f>G28/F28</f>
        <v>-6.6982497494933726E-4</v>
      </c>
      <c r="I28" s="5"/>
      <c r="J28" s="5"/>
      <c r="K28" s="5"/>
      <c r="L28" s="5"/>
    </row>
    <row r="29" spans="1:12" x14ac:dyDescent="0.25">
      <c r="A29" s="77" t="s">
        <v>19</v>
      </c>
      <c r="B29" s="78">
        <f>E10</f>
        <v>4474263.28</v>
      </c>
      <c r="C29" s="35">
        <v>5366650.8499999996</v>
      </c>
      <c r="D29" s="79">
        <f>B29-C29</f>
        <v>-892387.56999999937</v>
      </c>
      <c r="E29" s="80">
        <f>D29/C29</f>
        <v>-0.16628388820934745</v>
      </c>
      <c r="F29" s="50">
        <v>5764189.3499999996</v>
      </c>
      <c r="G29" s="81">
        <f>B29-F29</f>
        <v>-1289926.0699999994</v>
      </c>
      <c r="H29" s="80">
        <f>G29/F29</f>
        <v>-0.22378273711636476</v>
      </c>
      <c r="I29" s="5"/>
      <c r="J29" s="5"/>
      <c r="K29" s="5"/>
      <c r="L29" s="5"/>
    </row>
    <row r="30" spans="1:12" x14ac:dyDescent="0.25">
      <c r="A30" s="77" t="s">
        <v>20</v>
      </c>
      <c r="B30" s="78">
        <f>E11</f>
        <v>7376026.8799999999</v>
      </c>
      <c r="C30" s="35">
        <v>8379184.3499999996</v>
      </c>
      <c r="D30" s="79">
        <f>B30-C30</f>
        <v>-1003157.4699999997</v>
      </c>
      <c r="E30" s="80">
        <f>D30/C30</f>
        <v>-0.1197201813563154</v>
      </c>
      <c r="F30" s="50">
        <v>7639510.4100000001</v>
      </c>
      <c r="G30" s="81">
        <f>B30-F30</f>
        <v>-263483.53000000026</v>
      </c>
      <c r="H30" s="80">
        <f>G30/F30</f>
        <v>-3.4489583214011257E-2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f>E12</f>
        <v>3628964.46</v>
      </c>
      <c r="C31" s="42">
        <v>3683281.3</v>
      </c>
      <c r="D31" s="84">
        <f>B31-C31</f>
        <v>-54316.839999999851</v>
      </c>
      <c r="E31" s="85">
        <f>D31/C31</f>
        <v>-1.4746861718109842E-2</v>
      </c>
      <c r="F31" s="86">
        <v>3748504.28</v>
      </c>
      <c r="G31" s="87">
        <f>B31-F31</f>
        <v>-119539.81999999983</v>
      </c>
      <c r="H31" s="85">
        <f>G31/F31</f>
        <v>-3.1890004938182927E-2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f>SUM(B28:B31)</f>
        <v>31177865.82</v>
      </c>
      <c r="C32" s="89">
        <f>SUM(C28:C31)</f>
        <v>34734715.259999998</v>
      </c>
      <c r="D32" s="90">
        <f>SUM(D28:D31)</f>
        <v>-3556849.4400000013</v>
      </c>
      <c r="E32" s="85">
        <f>D32/C32</f>
        <v>-0.10240042025322195</v>
      </c>
      <c r="F32" s="91">
        <f>SUM(F28:F31)</f>
        <v>32861337.610000003</v>
      </c>
      <c r="G32" s="90">
        <f>SUM(G28:G31)</f>
        <v>-1683471.7900000005</v>
      </c>
      <c r="H32" s="85">
        <f>G32/F32</f>
        <v>-5.1229557663766696E-2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tr">
        <f>'[1]Riverboat Revenue'!C28</f>
        <v>JULY 1, 2013 - JUNE 30, 2014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1885295</v>
      </c>
      <c r="D46" s="99">
        <v>188230312.05000001</v>
      </c>
      <c r="E46" s="99">
        <f>D46*0.18</f>
        <v>33881456.169</v>
      </c>
      <c r="F46" s="99">
        <f>D46-E46</f>
        <v>154348855.88100001</v>
      </c>
      <c r="G46" s="99">
        <v>28554538.420000002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1003876</v>
      </c>
      <c r="D47" s="101">
        <v>61450465.75</v>
      </c>
      <c r="E47" s="101">
        <f>D47*0.18</f>
        <v>11061083.834999999</v>
      </c>
      <c r="F47" s="101">
        <f>D47-E47</f>
        <v>50389381.914999999</v>
      </c>
      <c r="G47" s="101">
        <v>9322035.5999999996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1343797</v>
      </c>
      <c r="D48" s="101">
        <v>91164471.010000005</v>
      </c>
      <c r="E48" s="101">
        <f>D48*0.18</f>
        <v>16409604.7818</v>
      </c>
      <c r="F48" s="101">
        <f>D48-E48</f>
        <v>74754866.228200004</v>
      </c>
      <c r="G48" s="101">
        <v>13829650.220000001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739769</v>
      </c>
      <c r="D49" s="103">
        <v>45893294.369999997</v>
      </c>
      <c r="E49" s="103">
        <f>D49*0.18</f>
        <v>8260792.9865999995</v>
      </c>
      <c r="F49" s="103">
        <f>D49-E49</f>
        <v>37632501.383400001</v>
      </c>
      <c r="G49" s="103">
        <v>6962012.7300000004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f>SUM(C46:C49)</f>
        <v>4972737</v>
      </c>
      <c r="D50" s="103">
        <f>SUM(D46:D49)</f>
        <v>386738543.18000001</v>
      </c>
      <c r="E50" s="103">
        <f>SUM(E46:E49)</f>
        <v>69612937.772400007</v>
      </c>
      <c r="F50" s="103">
        <f>SUM(F46:F49)</f>
        <v>317125605.40760005</v>
      </c>
      <c r="G50" s="103">
        <f>SUM(G46:G49)</f>
        <v>58668236.969999999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2014-07-23T17:39:05Z</dcterms:created>
  <dcterms:modified xsi:type="dcterms:W3CDTF">2014-07-23T17:39:18Z</dcterms:modified>
</cp:coreProperties>
</file>