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<sst xmlns="http://schemas.openxmlformats.org/spreadsheetml/2006/main" count="57" uniqueCount="40">
  <si>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</si>
  <si>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 xml:space="preserve"> </t>
  </si>
  <si>
    <t>MONTHLY ACTIVITY SUMMARY - SLOTS AT RACETRACKS</t>
  </si>
  <si>
    <t>FOR THE MONTH OF:</t>
  </si>
  <si>
    <t>MARCH 2007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</si>
  <si>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</si>
  <si>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</si>
  <si>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</si>
  <si>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</si>
  <si>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</si>
  <si>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</si>
  <si>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</si>
  <si>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</si>
  <si>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</si>
  <si>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</si>
  <si>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</si>
  <si>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</si>
  <si>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</si>
  <si>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</si>
  <si>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</si>
  <si>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</si>
  <si>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</si>
  <si>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</si>
  <si>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</si>
  <si>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</si>
  <si>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</si>
  <si>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</si>
  <si>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</si>
  <si>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</si>
  <si>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</si>
  <si>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</si>
  <si>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</si>
  <si>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2006 - MARCH 31, 2007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</si>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</sst>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152053</v>
      </c>
      <c r="E9" s="26">
        <v>15381893</v>
      </c>
      <c r="F9" s="27">
        <f>E9*0.18</f>
        <v>2768740.7399999998</v>
      </c>
      <c r="G9" s="28">
        <f>E9-F9</f>
        <v>12613152.26</v>
      </c>
      <c r="H9" s="29">
        <f>G9*0.185</f>
        <v>2333433.1681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181857</v>
      </c>
      <c r="E10" s="34">
        <v>9085096</v>
      </c>
      <c r="F10" s="35">
        <f>E10*0.18</f>
        <v>1635317.28</v>
      </c>
      <c r="G10" s="36">
        <f>E10-F10</f>
        <v>7449778.72</v>
      </c>
      <c r="H10" s="37">
        <f>G10*0.185</f>
        <v>1378209.0632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204228</v>
      </c>
      <c r="E11" s="42">
        <v>9288016</v>
      </c>
      <c r="F11" s="43">
        <f>E11*0.18</f>
        <v>1671842.88</v>
      </c>
      <c r="G11" s="44">
        <f>E11-F11</f>
        <v>7616173.12</v>
      </c>
      <c r="H11" s="45">
        <f>G11*0.185</f>
        <v>1408992.0272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538138</v>
      </c>
      <c r="E12" s="43">
        <f>SUM(E9:E11)</f>
        <v>33755005</v>
      </c>
      <c r="F12" s="43">
        <f>SUM(F9:F11)</f>
        <v>6075900.899999999</v>
      </c>
      <c r="G12" s="43">
        <f>SUM(G9:G11)</f>
        <v>27679104.1</v>
      </c>
      <c r="H12" s="45">
        <f>SUM(H9:H11)</f>
        <v>5120634.2585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52"/>
      <c r="I13" s="5"/>
      <c r="J13" s="5"/>
      <c r="K13" s="5"/>
      <c r="L13" s="5"/>
    </row>
    <row r="14" spans="1:12" ht="12.75">
      <c r="A14" s="47"/>
      <c r="B14" s="48"/>
      <c r="C14" s="49"/>
      <c r="D14" s="50"/>
      <c r="E14" s="51"/>
      <c r="F14" s="51"/>
      <c r="G14" s="51"/>
      <c r="H14" s="30"/>
      <c r="I14" s="5"/>
      <c r="J14" s="5"/>
      <c r="K14" s="5"/>
      <c r="L14" s="5"/>
    </row>
    <row r="15" spans="1:12" ht="12.75">
      <c r="A15" s="4" t="s">
        <v>22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3" t="s">
        <v>39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4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25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26</v>
      </c>
      <c r="D24" s="59"/>
      <c r="E24" s="59"/>
      <c r="F24" s="59" t="s">
        <v>27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39142</v>
      </c>
      <c r="C26" s="67">
        <v>39115</v>
      </c>
      <c r="D26" s="68" t="s">
        <v>28</v>
      </c>
      <c r="E26" s="69" t="s">
        <v>29</v>
      </c>
      <c r="F26" s="70">
        <v>38777</v>
      </c>
      <c r="G26" s="68" t="s">
        <v>28</v>
      </c>
      <c r="H26" s="69" t="s">
        <v>29</v>
      </c>
      <c r="I26" s="5"/>
      <c r="J26" s="5"/>
      <c r="K26" s="5"/>
      <c r="L26" s="5"/>
    </row>
    <row r="27" spans="1:12" ht="12.75">
      <c r="A27" s="71" t="s">
        <v>18</v>
      </c>
      <c r="B27" s="72">
        <f>E9</f>
        <v>15381893</v>
      </c>
      <c r="C27" s="26">
        <v>13417924</v>
      </c>
      <c r="D27" s="73">
        <f>B27-C27</f>
        <v>1963969</v>
      </c>
      <c r="E27" s="74">
        <f>D27/C27</f>
        <v>0.1463690657362495</v>
      </c>
      <c r="F27" s="27">
        <v>15291382</v>
      </c>
      <c r="G27" s="75">
        <f>B27-F27</f>
        <v>90511</v>
      </c>
      <c r="H27" s="74">
        <f>G27/F27</f>
        <v>0.005919085665376746</v>
      </c>
      <c r="I27" s="5"/>
      <c r="J27" s="5"/>
      <c r="K27" s="5"/>
      <c r="L27" s="5"/>
    </row>
    <row r="28" spans="1:12" ht="12.75">
      <c r="A28" s="76" t="s">
        <v>19</v>
      </c>
      <c r="B28" s="77">
        <f>E10</f>
        <v>9085096</v>
      </c>
      <c r="C28" s="34">
        <v>8862906</v>
      </c>
      <c r="D28" s="78">
        <f>B28-C28</f>
        <v>222190</v>
      </c>
      <c r="E28" s="74">
        <f>D28/C28</f>
        <v>0.02506965548320156</v>
      </c>
      <c r="F28" s="35">
        <v>8917001</v>
      </c>
      <c r="G28" s="79">
        <f>B28-F28</f>
        <v>168095</v>
      </c>
      <c r="H28" s="74">
        <f>G28/F28</f>
        <v>0.018851068873940915</v>
      </c>
      <c r="I28" s="5"/>
      <c r="J28" s="5"/>
      <c r="K28" s="5"/>
      <c r="L28" s="5"/>
    </row>
    <row r="29" spans="1:12" ht="13.5" thickBot="1">
      <c r="A29" s="80" t="s">
        <v>20</v>
      </c>
      <c r="B29" s="81">
        <f>E11</f>
        <v>9288016</v>
      </c>
      <c r="C29" s="42">
        <v>9072412</v>
      </c>
      <c r="D29" s="82">
        <f>B29-C29</f>
        <v>215604</v>
      </c>
      <c r="E29" s="83">
        <f>D29/C29</f>
        <v>0.023764793750548366</v>
      </c>
      <c r="F29" s="43">
        <v>9460185</v>
      </c>
      <c r="G29" s="84">
        <f>B29-F29</f>
        <v>-172169</v>
      </c>
      <c r="H29" s="83">
        <f>G29/F29</f>
        <v>-0.018199326968764352</v>
      </c>
      <c r="I29" s="5"/>
      <c r="J29" s="5"/>
      <c r="K29" s="5"/>
      <c r="L29" s="5"/>
    </row>
    <row r="30" spans="1:12" ht="12.75" customHeight="1" thickBot="1">
      <c r="A30" s="4"/>
      <c r="B30" s="85">
        <f>SUM(B27:B29)</f>
        <v>33755005</v>
      </c>
      <c r="C30" s="85">
        <f>SUM(C27:C29)</f>
        <v>31353242</v>
      </c>
      <c r="D30" s="86">
        <f>SUM(D27:D29)</f>
        <v>2401763</v>
      </c>
      <c r="E30" s="83">
        <f>D30/C30</f>
        <v>0.07660333818110421</v>
      </c>
      <c r="F30" s="87">
        <f>SUM(F27:F29)</f>
        <v>33668568</v>
      </c>
      <c r="G30" s="86">
        <f>SUM(G27:G29)</f>
        <v>86437</v>
      </c>
      <c r="H30" s="83">
        <f>G30/F30</f>
        <v>0.0025672906551891367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8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9"/>
      <c r="D36" s="89"/>
      <c r="E36" s="89"/>
      <c r="F36" s="4"/>
      <c r="G36" s="4"/>
      <c r="H36" s="4"/>
      <c r="I36" s="5"/>
      <c r="J36" s="5"/>
      <c r="K36" s="5"/>
      <c r="L36" s="5"/>
    </row>
    <row r="37" spans="1:12" ht="15">
      <c r="A37" s="1" t="s">
        <v>30</v>
      </c>
      <c r="B37" s="7"/>
      <c r="C37" s="89"/>
      <c r="D37" s="89"/>
      <c r="E37" s="89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90"/>
      <c r="C38" s="91" t="s">
        <v>32</v>
      </c>
      <c r="D38" s="89"/>
      <c r="E38" s="89"/>
      <c r="F38" s="4"/>
      <c r="G38" s="4"/>
      <c r="H38" s="4"/>
      <c r="I38" s="5"/>
      <c r="J38" s="5"/>
      <c r="K38" s="5"/>
      <c r="L38" s="5"/>
    </row>
    <row r="39" spans="1:12" ht="15">
      <c r="A39" s="1"/>
      <c r="B39" s="90"/>
      <c r="C39" s="91" t="s">
        <v>33</v>
      </c>
      <c r="D39" s="89"/>
      <c r="E39" s="89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2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3"/>
      <c r="B41" s="48"/>
      <c r="C41" s="93"/>
      <c r="D41" s="93"/>
      <c r="E41" s="93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34</v>
      </c>
      <c r="D42" s="15" t="s">
        <v>34</v>
      </c>
      <c r="E42" s="15" t="s">
        <v>34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35</v>
      </c>
      <c r="C43" s="19" t="s">
        <v>13</v>
      </c>
      <c r="D43" s="19" t="s">
        <v>36</v>
      </c>
      <c r="E43" s="19" t="s">
        <v>37</v>
      </c>
      <c r="F43" s="19" t="s">
        <v>8</v>
      </c>
      <c r="G43" s="19" t="s">
        <v>38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4">
        <f>D9+1407065</f>
        <v>1559118</v>
      </c>
      <c r="D44" s="95">
        <f>E9+105997946</f>
        <v>121379839</v>
      </c>
      <c r="E44" s="96">
        <f>F9+19079632</f>
        <v>21848372.74</v>
      </c>
      <c r="F44" s="95">
        <f>G9+86918315</f>
        <v>99531467.26</v>
      </c>
      <c r="G44" s="95">
        <f>0.185*F44</f>
        <v>18413321.4431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7">
        <f>D10+1349148</f>
        <v>1531005</v>
      </c>
      <c r="D45" s="98">
        <f>E10+66320084</f>
        <v>75405180</v>
      </c>
      <c r="E45" s="99">
        <f>F10+11937616</f>
        <v>13572933.28</v>
      </c>
      <c r="F45" s="98">
        <f>G10+54382468</f>
        <v>61832246.72</v>
      </c>
      <c r="G45" s="98">
        <f>0.185*F45</f>
        <v>11438965.643199999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100">
        <f>D11+1658145</f>
        <v>1862373</v>
      </c>
      <c r="D46" s="101">
        <f>E11+68287861</f>
        <v>77575877</v>
      </c>
      <c r="E46" s="102">
        <f>F11+12291816</f>
        <v>13963658.879999999</v>
      </c>
      <c r="F46" s="101">
        <f>G11+55996046</f>
        <v>63612219.12</v>
      </c>
      <c r="G46" s="101">
        <f>0.185*F46</f>
        <v>11768260.5372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103">
        <f>SUM(C44:C46)</f>
        <v>4952496</v>
      </c>
      <c r="D47" s="101">
        <f>SUM(D44:D46)</f>
        <v>274360896</v>
      </c>
      <c r="E47" s="101">
        <f>SUM(E44:E46)</f>
        <v>49384964.89999999</v>
      </c>
      <c r="F47" s="101">
        <f>SUM(F44:F46)</f>
        <v>224975933.10000002</v>
      </c>
      <c r="G47" s="101">
        <f>SUM(G44:G46)</f>
        <v>41620547.623500004</v>
      </c>
      <c r="H47" s="4"/>
      <c r="I47" s="5"/>
      <c r="J47" s="5"/>
      <c r="K47" s="5"/>
      <c r="L47" s="5"/>
    </row>
    <row r="48" spans="1:12" ht="12">
      <c r="A48" s="5"/>
      <c r="B48" s="5"/>
      <c r="C48" s="104"/>
      <c r="D48" s="104"/>
      <c r="E48" s="104"/>
      <c r="F48" s="104"/>
      <c r="G48" s="104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5"/>
      <c r="B50" s="105"/>
      <c r="C50" s="105"/>
      <c r="D50" s="105"/>
      <c r="E50" s="5"/>
      <c r="F50" s="5"/>
      <c r="G50" s="5"/>
      <c r="H50" s="5"/>
      <c r="I50" s="5"/>
      <c r="J50" s="5"/>
      <c r="K50" s="5"/>
      <c r="L50" s="5"/>
    </row>
    <row r="51" spans="1:12" ht="15">
      <c r="A51" s="106"/>
      <c r="B51" s="105"/>
      <c r="C51" s="105"/>
      <c r="D51" s="105"/>
      <c r="E51" s="5"/>
      <c r="F51" s="5"/>
      <c r="G51" s="5"/>
      <c r="H51" s="5"/>
      <c r="I51" s="5"/>
      <c r="J51" s="5"/>
      <c r="K51" s="5"/>
      <c r="L51" s="5"/>
    </row>
    <row r="52" spans="1:12" ht="12">
      <c r="A52" s="105"/>
      <c r="B52" s="105"/>
      <c r="C52" s="105"/>
      <c r="D52" s="10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2007-04-16T19:34:26Z</dcterms:created>
  <dcterms:modified xsi:type="dcterms:W3CDTF">2007-04-16T19:34:38Z</dcterms:modified>
  <cp:category/>
  <cp:version/>
  <cp:contentType/>
  <cp:contentStatus/>
</cp:coreProperties>
</file>