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F49" i="1"/>
  <c r="G49" i="1" s="1"/>
  <c r="E49" i="1"/>
  <c r="E48" i="1"/>
  <c r="F48" i="1" s="1"/>
  <c r="G48" i="1" s="1"/>
  <c r="E47" i="1"/>
  <c r="F47" i="1" s="1"/>
  <c r="G47" i="1" s="1"/>
  <c r="E46" i="1"/>
  <c r="F46" i="1" s="1"/>
  <c r="F32" i="1"/>
  <c r="C32" i="1"/>
  <c r="G31" i="1"/>
  <c r="H31" i="1" s="1"/>
  <c r="E31" i="1"/>
  <c r="D31" i="1"/>
  <c r="B31" i="1"/>
  <c r="G30" i="1"/>
  <c r="H30" i="1" s="1"/>
  <c r="B30" i="1"/>
  <c r="D30" i="1" s="1"/>
  <c r="E30" i="1" s="1"/>
  <c r="B29" i="1"/>
  <c r="G29" i="1" s="1"/>
  <c r="H29" i="1" s="1"/>
  <c r="D28" i="1"/>
  <c r="B28" i="1"/>
  <c r="G28" i="1" s="1"/>
  <c r="F13" i="1"/>
  <c r="E13" i="1"/>
  <c r="D13" i="1"/>
  <c r="G12" i="1"/>
  <c r="H12" i="1" s="1"/>
  <c r="F12" i="1"/>
  <c r="G11" i="1"/>
  <c r="H11" i="1" s="1"/>
  <c r="F11" i="1"/>
  <c r="G10" i="1"/>
  <c r="H10" i="1" s="1"/>
  <c r="F10" i="1"/>
  <c r="G9" i="1"/>
  <c r="G13" i="1" s="1"/>
  <c r="F9" i="1"/>
  <c r="C9" i="1"/>
  <c r="C12" i="1" s="1"/>
  <c r="D32" i="1" l="1"/>
  <c r="E32" i="1" s="1"/>
  <c r="G46" i="1"/>
  <c r="G50" i="1" s="1"/>
  <c r="F50" i="1"/>
  <c r="H28" i="1"/>
  <c r="G32" i="1"/>
  <c r="H32" i="1" s="1"/>
  <c r="H9" i="1"/>
  <c r="H13" i="1" s="1"/>
  <c r="E28" i="1"/>
  <c r="D29" i="1"/>
  <c r="E29" i="1" s="1"/>
  <c r="B32" i="1"/>
  <c r="E50" i="1"/>
  <c r="C10" i="1"/>
  <c r="C11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<sst xmlns="http://schemas.openxmlformats.org/spreadsheetml/2006/main" count="60" uniqueCount="41">
  <si>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</si>
  <si>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</si>
  <si>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</si>
  <si>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</si>
  <si>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</si>
  <si>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</si>
  <si>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</si>
  <si>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</si>
  <si>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</si>
  <si>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</si>
  <si>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</si>
  <si>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</si>
  <si>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</si>
  <si>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</si>
  <si>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</si>
  <si>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</si>
  <si>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</si>
  <si>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</si>
  <si>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</si>
  <si>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</si>
  <si>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</si>
  <si>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</si>
  <si>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</si>
  <si>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</si>
  <si>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</si>
  <si>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</si>
  <si>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</si>
  <si>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</si>
  <si>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</si>
  <si>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</si>
  <si>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</si>
  <si>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</si>
  <si>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</si>
  <si>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</si>
  <si>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DECEMBER 31,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</si>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</sst>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-12%20December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4" sqref="D4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31</v>
      </c>
      <c r="D9" s="26">
        <v>143919</v>
      </c>
      <c r="E9" s="27">
        <v>14624027.5</v>
      </c>
      <c r="F9" s="28">
        <f>E9*0.18</f>
        <v>2632324.9499999997</v>
      </c>
      <c r="G9" s="28">
        <f>E9-F9</f>
        <v>11991702.550000001</v>
      </c>
      <c r="H9" s="29">
        <f>G9*0.185</f>
        <v>2218464.97175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f>C9</f>
        <v>31</v>
      </c>
      <c r="D10" s="34">
        <v>66070</v>
      </c>
      <c r="E10" s="35">
        <v>4790547.57</v>
      </c>
      <c r="F10" s="36">
        <f>E10*0.18</f>
        <v>862298.56260000006</v>
      </c>
      <c r="G10" s="36">
        <f>E10-F10</f>
        <v>3928249.0074000005</v>
      </c>
      <c r="H10" s="37">
        <f>G10*0.185</f>
        <v>726726.06636900012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f>C9</f>
        <v>31</v>
      </c>
      <c r="D11" s="34">
        <v>112000</v>
      </c>
      <c r="E11" s="35">
        <v>7516981.2699999996</v>
      </c>
      <c r="F11" s="36">
        <f>E11*0.18</f>
        <v>1353056.6285999999</v>
      </c>
      <c r="G11" s="36">
        <f>E11-F11</f>
        <v>6163924.6414000001</v>
      </c>
      <c r="H11" s="37">
        <f>G11*0.185</f>
        <v>1140326.0586590001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f>C9</f>
        <v>31</v>
      </c>
      <c r="D12" s="41">
        <v>63829</v>
      </c>
      <c r="E12" s="42">
        <v>3640111.65</v>
      </c>
      <c r="F12" s="43">
        <f>E12*0.18</f>
        <v>655220.09699999995</v>
      </c>
      <c r="G12" s="43">
        <f>E12-F12</f>
        <v>2984891.5529999998</v>
      </c>
      <c r="H12" s="44">
        <f>G12*0.185</f>
        <v>552204.93730499991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f>SUM(D9:D12)</f>
        <v>385818</v>
      </c>
      <c r="E13" s="43">
        <f>SUM(E9:E12)</f>
        <v>30571667.989999998</v>
      </c>
      <c r="F13" s="43">
        <f>SUM(F9:F12)</f>
        <v>5502900.2382000005</v>
      </c>
      <c r="G13" s="43">
        <f>SUM(G9:G12)</f>
        <v>25068767.751800001</v>
      </c>
      <c r="H13" s="44">
        <f>SUM(H9:H12)</f>
        <v>4637722.0340830004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41609</v>
      </c>
      <c r="C27" s="67">
        <v>41579</v>
      </c>
      <c r="D27" s="68" t="s">
        <v>30</v>
      </c>
      <c r="E27" s="69" t="s">
        <v>31</v>
      </c>
      <c r="F27" s="70">
        <v>41244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f>E9</f>
        <v>14624027.5</v>
      </c>
      <c r="C28" s="27">
        <v>15475518.92</v>
      </c>
      <c r="D28" s="73">
        <f>B28-C28</f>
        <v>-851491.41999999993</v>
      </c>
      <c r="E28" s="74">
        <f>D28/C28</f>
        <v>-5.5021833154787675E-2</v>
      </c>
      <c r="F28" s="75">
        <v>15348907.380000001</v>
      </c>
      <c r="G28" s="76">
        <f>B28-F28</f>
        <v>-724879.88000000082</v>
      </c>
      <c r="H28" s="74">
        <f>G28/F28</f>
        <v>-4.7226806576768907E-2</v>
      </c>
      <c r="I28" s="5"/>
      <c r="J28" s="5"/>
      <c r="K28" s="5"/>
      <c r="L28" s="5"/>
    </row>
    <row r="29" spans="1:12" x14ac:dyDescent="0.25">
      <c r="A29" s="77" t="s">
        <v>19</v>
      </c>
      <c r="B29" s="78">
        <f>E10</f>
        <v>4790547.57</v>
      </c>
      <c r="C29" s="35">
        <v>4748081.9000000004</v>
      </c>
      <c r="D29" s="79">
        <f>B29-C29</f>
        <v>42465.669999999925</v>
      </c>
      <c r="E29" s="80">
        <f>D29/C29</f>
        <v>8.9437526340899725E-3</v>
      </c>
      <c r="F29" s="50">
        <v>5777957.3700000001</v>
      </c>
      <c r="G29" s="81">
        <f>B29-F29</f>
        <v>-987409.79999999981</v>
      </c>
      <c r="H29" s="80">
        <f>G29/F29</f>
        <v>-0.17089253810122865</v>
      </c>
      <c r="I29" s="5"/>
      <c r="J29" s="5"/>
      <c r="K29" s="5"/>
      <c r="L29" s="5"/>
    </row>
    <row r="30" spans="1:12" x14ac:dyDescent="0.25">
      <c r="A30" s="77" t="s">
        <v>20</v>
      </c>
      <c r="B30" s="78">
        <f>E11</f>
        <v>7516981.2699999996</v>
      </c>
      <c r="C30" s="35">
        <v>7413070.4699999997</v>
      </c>
      <c r="D30" s="79">
        <f>B30-C30</f>
        <v>103910.79999999981</v>
      </c>
      <c r="E30" s="80">
        <f>D30/C30</f>
        <v>1.4017241630241756E-2</v>
      </c>
      <c r="F30" s="50">
        <v>7891984.7699999996</v>
      </c>
      <c r="G30" s="81">
        <f>B30-F30</f>
        <v>-375003.5</v>
      </c>
      <c r="H30" s="80">
        <f>G30/F30</f>
        <v>-4.7517007562598225E-2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f>E12</f>
        <v>3640111.65</v>
      </c>
      <c r="C31" s="42">
        <v>3718482.32</v>
      </c>
      <c r="D31" s="84">
        <f>B31-C31</f>
        <v>-78370.669999999925</v>
      </c>
      <c r="E31" s="85">
        <f>D31/C31</f>
        <v>-2.1075982956401399E-2</v>
      </c>
      <c r="F31" s="86">
        <v>4174148.62</v>
      </c>
      <c r="G31" s="87">
        <f>B31-F31</f>
        <v>-534036.9700000002</v>
      </c>
      <c r="H31" s="85">
        <f>G31/F31</f>
        <v>-0.12793913648431621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f>SUM(B28:B31)</f>
        <v>30571667.989999998</v>
      </c>
      <c r="C32" s="89">
        <f>SUM(C28:C31)</f>
        <v>31355153.609999999</v>
      </c>
      <c r="D32" s="90">
        <f>SUM(D28:D31)</f>
        <v>-783485.62000000011</v>
      </c>
      <c r="E32" s="85">
        <f>D32/C32</f>
        <v>-2.498745915089778E-2</v>
      </c>
      <c r="F32" s="91">
        <f>SUM(F28:F31)</f>
        <v>33192998.140000001</v>
      </c>
      <c r="G32" s="90">
        <f>SUM(G28:G31)</f>
        <v>-2621330.1500000008</v>
      </c>
      <c r="H32" s="85">
        <f>G32/F32</f>
        <v>-7.8972382637563121E-2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936442</v>
      </c>
      <c r="D46" s="99">
        <v>91364107.629999995</v>
      </c>
      <c r="E46" s="99">
        <f>D46*0.18</f>
        <v>16445539.373399999</v>
      </c>
      <c r="F46" s="99">
        <f>D46-E46</f>
        <v>74918568.256599993</v>
      </c>
      <c r="G46" s="99">
        <f>0.185*F46</f>
        <v>13859935.127470998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537184</v>
      </c>
      <c r="D47" s="101">
        <v>30313346.379999999</v>
      </c>
      <c r="E47" s="101">
        <f>D47*0.18</f>
        <v>5456402.3483999996</v>
      </c>
      <c r="F47" s="101">
        <f>D47-E47</f>
        <v>24856944.031599998</v>
      </c>
      <c r="G47" s="101">
        <f>0.185*F47</f>
        <v>4598534.6458459999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690304</v>
      </c>
      <c r="D48" s="101">
        <v>44644293.509999998</v>
      </c>
      <c r="E48" s="101">
        <f>D48*0.18</f>
        <v>8035972.8317999989</v>
      </c>
      <c r="F48" s="101">
        <f>D48-E48</f>
        <v>36608320.678199999</v>
      </c>
      <c r="G48" s="101">
        <f>0.185*F48</f>
        <v>6772539.3254669998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372934</v>
      </c>
      <c r="D49" s="103">
        <v>22011818.420000002</v>
      </c>
      <c r="E49" s="103">
        <f>D49*0.18</f>
        <v>3962127.3156000003</v>
      </c>
      <c r="F49" s="103">
        <f>D49-E49</f>
        <v>18049691.104400001</v>
      </c>
      <c r="G49" s="103">
        <f>0.185*F49</f>
        <v>3339192.8543140003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f>SUM(C46:C49)</f>
        <v>2536864</v>
      </c>
      <c r="D50" s="103">
        <f>SUM(D46:D49)</f>
        <v>188333565.94</v>
      </c>
      <c r="E50" s="103">
        <f>SUM(E46:E49)</f>
        <v>33900041.869199999</v>
      </c>
      <c r="F50" s="103">
        <f>SUM(F46:F49)</f>
        <v>154433524.07080001</v>
      </c>
      <c r="G50" s="103">
        <f>SUM(G46:G49)</f>
        <v>28570201.953097999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2014-01-15T16:03:05Z</dcterms:created>
  <dcterms:modified xsi:type="dcterms:W3CDTF">2014-01-15T16:05:27Z</dcterms:modified>
</cp:coreProperties>
</file>