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4865" windowHeight="8070"/>
  </bookViews>
  <sheets>
    <sheet name="Racetrack Revenue" sheetId="1" r:id="rId1"/>
  </sheets>
  <calcPr calcId="145621"/>
</workbook>
</file>

<file path=xl/calcChain.xml><?xml version="1.0" encoding="utf-8"?>
<calcChain xmlns="http://schemas.openxmlformats.org/spreadsheetml/2006/main">
  <c r="D50" i="1" l="1"/>
  <c r="C50" i="1"/>
  <c r="E49" i="1"/>
  <c r="F49" i="1" s="1"/>
  <c r="G49" i="1" s="1"/>
  <c r="F48" i="1"/>
  <c r="G48" i="1" s="1"/>
  <c r="E48" i="1"/>
  <c r="E47" i="1"/>
  <c r="F47" i="1" s="1"/>
  <c r="G47" i="1" s="1"/>
  <c r="F46" i="1"/>
  <c r="G46" i="1" s="1"/>
  <c r="E46" i="1"/>
  <c r="E50" i="1" s="1"/>
  <c r="F32" i="1"/>
  <c r="C32" i="1"/>
  <c r="D31" i="1"/>
  <c r="E31" i="1" s="1"/>
  <c r="B31" i="1"/>
  <c r="G31" i="1" s="1"/>
  <c r="H31" i="1" s="1"/>
  <c r="B30" i="1"/>
  <c r="G30" i="1" s="1"/>
  <c r="H30" i="1" s="1"/>
  <c r="G29" i="1"/>
  <c r="H29" i="1" s="1"/>
  <c r="D29" i="1"/>
  <c r="E29" i="1" s="1"/>
  <c r="B29" i="1"/>
  <c r="B28" i="1"/>
  <c r="G28" i="1" s="1"/>
  <c r="E13" i="1"/>
  <c r="D13" i="1"/>
  <c r="F12" i="1"/>
  <c r="G12" i="1" s="1"/>
  <c r="H12" i="1" s="1"/>
  <c r="G11" i="1"/>
  <c r="H11" i="1" s="1"/>
  <c r="F11" i="1"/>
  <c r="F10" i="1"/>
  <c r="G10" i="1" s="1"/>
  <c r="H10" i="1" s="1"/>
  <c r="G9" i="1"/>
  <c r="H9" i="1" s="1"/>
  <c r="H13" i="1" s="1"/>
  <c r="F9" i="1"/>
  <c r="F13" i="1" s="1"/>
  <c r="G32" i="1" l="1"/>
  <c r="H32" i="1" s="1"/>
  <c r="H28" i="1"/>
  <c r="G50" i="1"/>
  <c r="G13" i="1"/>
  <c r="B32" i="1"/>
  <c r="F50" i="1"/>
  <c r="D28" i="1"/>
  <c r="D30" i="1"/>
  <c r="E30" i="1" s="1"/>
  <c r="D32" i="1" l="1"/>
  <c r="E32" i="1" s="1"/>
  <c r="E28" i="1"/>
</calcChain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<sst xmlns="http://schemas.openxmlformats.org/spreadsheetml/2006/main" count="60" uniqueCount="41">
  <si>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</si>
  <si>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</si>
  <si>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</si>
  <si>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</si>
  <si>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MARCH 2012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</si>
  <si>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</si>
  <si>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</si>
  <si>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</si>
  <si>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</si>
  <si>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</si>
  <si>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</si>
  <si>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</si>
  <si>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</si>
  <si>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</si>
  <si>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</si>
  <si>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</si>
  <si>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</si>
  <si>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</si>
  <si>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</si>
  <si>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</si>
  <si>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</si>
  <si>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</si>
  <si>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</si>
  <si>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</si>
  <si>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</si>
  <si>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</si>
  <si>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</si>
  <si>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</si>
  <si>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</si>
  <si>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</si>
  <si>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</si>
  <si>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</si>
  <si>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</si>
  <si>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</si>
  <si>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2011 - MARCH 31, 2012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</si>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</sst>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8" fillId="0" borderId="0" applyFont="0" applyFill="0" applyBorder="0" applyAlignment="0" applyProtection="0"/>
    <xf numFmtId="0" fontId="8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  <xf numFmtId="0" fontId="4" fillId="0" borderId="0" xfId="4" applyFont="1" applyFill="1" applyAlignment="1">
      <alignment horizontal="center"/>
    </xf>
    <xf numFmtId="0" fontId="1" fillId="0" borderId="0" xfId="4" applyFont="1" applyFill="1" applyAlignment="1">
      <alignment horizontal="center"/>
    </xf>
  </cellXfs>
  <cellStyles count="7">
    <cellStyle name="Comma" xfId="1" builtinId="3"/>
    <cellStyle name="Currency" xfId="2" builtinId="4"/>
    <cellStyle name="Currency 2" xfId="5"/>
    <cellStyle name="Normal" xfId="0" builtinId="0"/>
    <cellStyle name="Normal 2" xfId="6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8988" y="3005137"/>
          <a:ext cx="133350" cy="26003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43625" y="2943225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E12" sqref="E12"/>
    </sheetView>
  </sheetViews>
  <sheetFormatPr defaultRowHeight="12" x14ac:dyDescent="0.15"/>
  <cols>
    <col min="1" max="1" width="15.875" style="6" customWidth="1"/>
    <col min="2" max="2" width="11.5" style="6" customWidth="1"/>
    <col min="3" max="3" width="10.875" style="6" customWidth="1"/>
    <col min="4" max="4" width="11.125" style="6" customWidth="1"/>
    <col min="5" max="5" width="13.625" style="6" customWidth="1"/>
    <col min="6" max="6" width="13.75" style="6" customWidth="1"/>
    <col min="7" max="7" width="11.5" style="6" customWidth="1"/>
    <col min="8" max="8" width="11.625" style="6" customWidth="1"/>
    <col min="9" max="9" width="11.75" style="6" customWidth="1"/>
    <col min="10" max="16384" width="9" style="6"/>
  </cols>
  <sheetData>
    <row r="1" spans="1:12" ht="15" customHeight="1" x14ac:dyDescent="0.25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 x14ac:dyDescent="0.25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 x14ac:dyDescent="0.25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 x14ac:dyDescent="0.2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 x14ac:dyDescent="0.25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 x14ac:dyDescent="0.2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 x14ac:dyDescent="0.25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">
      <c r="A9" s="23" t="s">
        <v>18</v>
      </c>
      <c r="B9" s="24">
        <v>37300</v>
      </c>
      <c r="C9" s="25">
        <v>31</v>
      </c>
      <c r="D9" s="26">
        <v>195591</v>
      </c>
      <c r="E9" s="27">
        <v>17408939.73</v>
      </c>
      <c r="F9" s="28">
        <f>E9*0.18</f>
        <v>3133609.1513999999</v>
      </c>
      <c r="G9" s="28">
        <f>E9-F9</f>
        <v>14275330.578600001</v>
      </c>
      <c r="H9" s="29">
        <f>G9*0.185</f>
        <v>2640936.1570410002</v>
      </c>
      <c r="I9" s="30"/>
      <c r="J9" s="5"/>
      <c r="K9" s="5"/>
      <c r="L9" s="5"/>
    </row>
    <row r="10" spans="1:12" ht="12.75" x14ac:dyDescent="0.2">
      <c r="A10" s="31" t="s">
        <v>19</v>
      </c>
      <c r="B10" s="32">
        <v>37762</v>
      </c>
      <c r="C10" s="33">
        <v>31</v>
      </c>
      <c r="D10" s="34">
        <v>114557</v>
      </c>
      <c r="E10" s="35">
        <v>6837890.8600000003</v>
      </c>
      <c r="F10" s="36">
        <f>E10*0.18</f>
        <v>1230820.3548000001</v>
      </c>
      <c r="G10" s="36">
        <f>E10-F10</f>
        <v>5607070.5052000005</v>
      </c>
      <c r="H10" s="37">
        <f>G10*0.185</f>
        <v>1037308.0434620001</v>
      </c>
      <c r="I10" s="5"/>
      <c r="J10" s="5"/>
      <c r="K10" s="5"/>
      <c r="L10" s="5"/>
    </row>
    <row r="11" spans="1:12" ht="12.75" x14ac:dyDescent="0.2">
      <c r="A11" s="31" t="s">
        <v>20</v>
      </c>
      <c r="B11" s="32">
        <v>37974</v>
      </c>
      <c r="C11" s="33">
        <v>31</v>
      </c>
      <c r="D11" s="34">
        <v>137359</v>
      </c>
      <c r="E11" s="35">
        <v>9151249.0199999996</v>
      </c>
      <c r="F11" s="36">
        <f>E11*0.18</f>
        <v>1647224.8235999998</v>
      </c>
      <c r="G11" s="36">
        <f>E11-F11</f>
        <v>7504024.1963999998</v>
      </c>
      <c r="H11" s="37">
        <f>G11*0.185</f>
        <v>1388244.476334</v>
      </c>
      <c r="I11" s="5"/>
      <c r="J11" s="5"/>
      <c r="K11" s="5"/>
      <c r="L11" s="5"/>
    </row>
    <row r="12" spans="1:12" ht="13.5" thickBot="1" x14ac:dyDescent="0.25">
      <c r="A12" s="38" t="s">
        <v>21</v>
      </c>
      <c r="B12" s="39">
        <v>39344</v>
      </c>
      <c r="C12" s="40">
        <v>31</v>
      </c>
      <c r="D12" s="41">
        <v>81861</v>
      </c>
      <c r="E12" s="42">
        <v>4626210.62</v>
      </c>
      <c r="F12" s="43">
        <f>E12*0.18</f>
        <v>832717.91159999999</v>
      </c>
      <c r="G12" s="43">
        <f>E12-F12</f>
        <v>3793492.7083999999</v>
      </c>
      <c r="H12" s="44">
        <f>G12*0.185</f>
        <v>701796.15105400002</v>
      </c>
      <c r="I12" s="5"/>
      <c r="J12" s="5"/>
      <c r="K12" s="5"/>
      <c r="L12" s="5"/>
    </row>
    <row r="13" spans="1:12" ht="13.5" thickBot="1" x14ac:dyDescent="0.25">
      <c r="A13" s="38" t="s">
        <v>22</v>
      </c>
      <c r="B13" s="45"/>
      <c r="C13" s="40"/>
      <c r="D13" s="41">
        <f>SUM(D9:D12)</f>
        <v>529368</v>
      </c>
      <c r="E13" s="43">
        <f>SUM(E9:E12)</f>
        <v>38024290.229999997</v>
      </c>
      <c r="F13" s="43">
        <f>SUM(F9:F12)</f>
        <v>6844372.2413999997</v>
      </c>
      <c r="G13" s="43">
        <f>SUM(G9:G12)</f>
        <v>31179917.988600004</v>
      </c>
      <c r="H13" s="44">
        <f>SUM(H9:H12)</f>
        <v>5768284.8278909996</v>
      </c>
      <c r="I13" s="5"/>
      <c r="J13" s="5"/>
      <c r="K13" s="5"/>
      <c r="L13" s="5"/>
    </row>
    <row r="14" spans="1:12" ht="12.75" x14ac:dyDescent="0.2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 x14ac:dyDescent="0.2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 x14ac:dyDescent="0.2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x14ac:dyDescent="0.2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x14ac:dyDescent="0.2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25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 x14ac:dyDescent="0.2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 x14ac:dyDescent="0.2">
      <c r="A24" s="4" t="s">
        <v>27</v>
      </c>
      <c r="B24" s="4"/>
      <c r="C24" s="4"/>
      <c r="D24" s="4"/>
      <c r="E24" s="4"/>
      <c r="F24" s="107"/>
      <c r="G24" s="107"/>
      <c r="H24" s="107"/>
      <c r="I24" s="5"/>
      <c r="J24" s="5"/>
      <c r="K24" s="5"/>
      <c r="L24" s="5"/>
    </row>
    <row r="25" spans="1:12" ht="15" x14ac:dyDescent="0.25">
      <c r="A25" s="56"/>
      <c r="B25" s="57"/>
      <c r="C25" s="108" t="s">
        <v>28</v>
      </c>
      <c r="D25" s="108"/>
      <c r="E25" s="108"/>
      <c r="F25" s="108" t="s">
        <v>29</v>
      </c>
      <c r="G25" s="108"/>
      <c r="H25" s="108"/>
      <c r="I25" s="5"/>
      <c r="J25" s="5"/>
      <c r="K25" s="5"/>
      <c r="L25" s="5"/>
    </row>
    <row r="26" spans="1:12" ht="13.5" thickBot="1" x14ac:dyDescent="0.25">
      <c r="A26" s="56"/>
      <c r="B26" s="57"/>
      <c r="C26" s="56"/>
      <c r="D26" s="58"/>
      <c r="E26" s="59"/>
      <c r="F26" s="60"/>
      <c r="G26" s="61"/>
      <c r="H26" s="62"/>
      <c r="I26" s="5"/>
      <c r="J26" s="5"/>
      <c r="K26" s="5"/>
      <c r="L26" s="5"/>
    </row>
    <row r="27" spans="1:12" ht="13.5" thickBot="1" x14ac:dyDescent="0.25">
      <c r="A27" s="63" t="s">
        <v>10</v>
      </c>
      <c r="B27" s="64">
        <v>40969</v>
      </c>
      <c r="C27" s="65">
        <v>40940</v>
      </c>
      <c r="D27" s="66" t="s">
        <v>30</v>
      </c>
      <c r="E27" s="67" t="s">
        <v>31</v>
      </c>
      <c r="F27" s="68">
        <v>40603</v>
      </c>
      <c r="G27" s="66" t="s">
        <v>30</v>
      </c>
      <c r="H27" s="67" t="s">
        <v>31</v>
      </c>
      <c r="I27" s="5"/>
      <c r="J27" s="5"/>
      <c r="K27" s="5"/>
      <c r="L27" s="5"/>
    </row>
    <row r="28" spans="1:12" ht="12.75" x14ac:dyDescent="0.2">
      <c r="A28" s="69" t="s">
        <v>18</v>
      </c>
      <c r="B28" s="70">
        <f>E9</f>
        <v>17408939.73</v>
      </c>
      <c r="C28" s="27">
        <v>16052195.26</v>
      </c>
      <c r="D28" s="71">
        <f>B28-C28</f>
        <v>1356744.4700000007</v>
      </c>
      <c r="E28" s="72">
        <f>D28/C28</f>
        <v>8.4520805287039646E-2</v>
      </c>
      <c r="F28" s="73">
        <v>15461067.640000001</v>
      </c>
      <c r="G28" s="74">
        <f>B28-F28</f>
        <v>1947872.0899999999</v>
      </c>
      <c r="H28" s="72">
        <f>G28/F28</f>
        <v>0.1259856133712639</v>
      </c>
      <c r="I28" s="5"/>
      <c r="J28" s="5"/>
      <c r="K28" s="5"/>
      <c r="L28" s="5"/>
    </row>
    <row r="29" spans="1:12" ht="12.75" x14ac:dyDescent="0.2">
      <c r="A29" s="75" t="s">
        <v>19</v>
      </c>
      <c r="B29" s="76">
        <f>E10</f>
        <v>6837890.8600000003</v>
      </c>
      <c r="C29" s="35">
        <v>6714569.1900000004</v>
      </c>
      <c r="D29" s="77">
        <f>B29-C29</f>
        <v>123321.66999999993</v>
      </c>
      <c r="E29" s="78">
        <f>D29/C29</f>
        <v>1.8366281813532094E-2</v>
      </c>
      <c r="F29" s="50">
        <v>6651790.2800000003</v>
      </c>
      <c r="G29" s="79">
        <f>B29-F29</f>
        <v>186100.58000000007</v>
      </c>
      <c r="H29" s="78">
        <f>G29/F29</f>
        <v>2.7977517655592723E-2</v>
      </c>
      <c r="I29" s="5"/>
      <c r="J29" s="5"/>
      <c r="K29" s="5"/>
      <c r="L29" s="5"/>
    </row>
    <row r="30" spans="1:12" ht="12.75" x14ac:dyDescent="0.2">
      <c r="A30" s="75" t="s">
        <v>20</v>
      </c>
      <c r="B30" s="76">
        <f>E11</f>
        <v>9151249.0199999996</v>
      </c>
      <c r="C30" s="35">
        <v>9793206.9199999999</v>
      </c>
      <c r="D30" s="77">
        <f>B30-C30</f>
        <v>-641957.90000000037</v>
      </c>
      <c r="E30" s="78">
        <f>D30/C30</f>
        <v>-6.5551346483752271E-2</v>
      </c>
      <c r="F30" s="50">
        <v>8570347.0899999999</v>
      </c>
      <c r="G30" s="79">
        <f>B30-F30</f>
        <v>580901.9299999997</v>
      </c>
      <c r="H30" s="78">
        <f>G30/F30</f>
        <v>6.778044388398273E-2</v>
      </c>
      <c r="I30" s="5"/>
      <c r="J30" s="5"/>
      <c r="K30" s="5"/>
      <c r="L30" s="5"/>
    </row>
    <row r="31" spans="1:12" ht="13.5" thickBot="1" x14ac:dyDescent="0.25">
      <c r="A31" s="80" t="s">
        <v>21</v>
      </c>
      <c r="B31" s="81">
        <f>E12</f>
        <v>4626210.62</v>
      </c>
      <c r="C31" s="42">
        <v>4682367.84</v>
      </c>
      <c r="D31" s="82">
        <f>B31-C31</f>
        <v>-56157.219999999739</v>
      </c>
      <c r="E31" s="83">
        <f>D31/C31</f>
        <v>-1.1993337968936618E-2</v>
      </c>
      <c r="F31" s="84">
        <v>4652857.45</v>
      </c>
      <c r="G31" s="85">
        <f>B31-F31</f>
        <v>-26646.830000000075</v>
      </c>
      <c r="H31" s="83">
        <f>G31/F31</f>
        <v>-5.7269818141538103E-3</v>
      </c>
      <c r="I31" s="5"/>
      <c r="J31" s="5"/>
      <c r="K31" s="5"/>
      <c r="L31" s="5"/>
    </row>
    <row r="32" spans="1:12" ht="12.75" customHeight="1" thickBot="1" x14ac:dyDescent="0.25">
      <c r="A32" s="86"/>
      <c r="B32" s="87">
        <f>SUM(B28:B31)</f>
        <v>38024290.229999997</v>
      </c>
      <c r="C32" s="87">
        <f>SUM(C28:C31)</f>
        <v>37242339.209999993</v>
      </c>
      <c r="D32" s="88">
        <f>SUM(D28:D31)</f>
        <v>781951.02000000048</v>
      </c>
      <c r="E32" s="83">
        <f>D32/C32</f>
        <v>2.0996291763274572E-2</v>
      </c>
      <c r="F32" s="89">
        <f>SUM(F28:F31)</f>
        <v>35336062.460000001</v>
      </c>
      <c r="G32" s="88">
        <f>SUM(G28:G31)</f>
        <v>2688227.7699999996</v>
      </c>
      <c r="H32" s="83">
        <f>G32/F32</f>
        <v>7.6076041948449719E-2</v>
      </c>
      <c r="I32" s="5"/>
      <c r="J32" s="5"/>
      <c r="K32" s="5"/>
      <c r="L32" s="5"/>
    </row>
    <row r="33" spans="1:12" ht="12.75" customHeight="1" x14ac:dyDescent="0.2">
      <c r="A33" s="4"/>
      <c r="B33" s="4"/>
      <c r="C33" s="4"/>
      <c r="D33" s="4"/>
      <c r="E33" s="4"/>
      <c r="F33" s="90"/>
      <c r="G33" s="4"/>
      <c r="H33" s="4"/>
      <c r="I33" s="5"/>
      <c r="J33" s="5"/>
      <c r="K33" s="5"/>
      <c r="L33" s="5"/>
    </row>
    <row r="34" spans="1:12" ht="12.75" customHeight="1" x14ac:dyDescent="0.2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" customHeight="1" x14ac:dyDescent="0.2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" customHeight="1" x14ac:dyDescent="0.25">
      <c r="A38" s="1" t="s">
        <v>0</v>
      </c>
      <c r="B38" s="7"/>
      <c r="C38" s="91"/>
      <c r="D38" s="91"/>
      <c r="E38" s="91"/>
      <c r="F38" s="4"/>
      <c r="G38" s="4"/>
      <c r="H38" s="4"/>
      <c r="I38" s="5"/>
      <c r="J38" s="5"/>
      <c r="K38" s="5"/>
      <c r="L38" s="5"/>
    </row>
    <row r="39" spans="1:12" ht="15" x14ac:dyDescent="0.25">
      <c r="A39" s="1" t="s">
        <v>32</v>
      </c>
      <c r="B39" s="7"/>
      <c r="C39" s="91"/>
      <c r="D39" s="91"/>
      <c r="E39" s="91"/>
      <c r="F39" s="4"/>
      <c r="G39" s="4"/>
      <c r="H39" s="4"/>
      <c r="I39" s="5"/>
      <c r="J39" s="5"/>
      <c r="K39" s="5"/>
      <c r="L39" s="5"/>
    </row>
    <row r="40" spans="1:12" ht="15" x14ac:dyDescent="0.25">
      <c r="A40" s="1" t="s">
        <v>33</v>
      </c>
      <c r="B40" s="92"/>
      <c r="C40" s="93" t="s">
        <v>34</v>
      </c>
      <c r="D40" s="91"/>
      <c r="E40" s="91"/>
      <c r="F40" s="4"/>
      <c r="G40" s="4"/>
      <c r="H40" s="4"/>
      <c r="I40" s="5"/>
      <c r="J40" s="5"/>
      <c r="K40" s="5"/>
      <c r="L40" s="5"/>
    </row>
    <row r="41" spans="1:12" ht="15" x14ac:dyDescent="0.25">
      <c r="A41" s="1"/>
      <c r="B41" s="92"/>
      <c r="C41" s="93" t="s">
        <v>35</v>
      </c>
      <c r="D41" s="91"/>
      <c r="E41" s="91"/>
      <c r="F41" s="4"/>
      <c r="G41" s="4"/>
      <c r="H41" s="4"/>
      <c r="I41" s="5"/>
      <c r="J41" s="5"/>
      <c r="K41" s="5"/>
      <c r="L41" s="5"/>
    </row>
    <row r="42" spans="1:12" ht="18.75" customHeight="1" x14ac:dyDescent="0.2">
      <c r="A42" s="10"/>
      <c r="B42" s="4"/>
      <c r="C42" s="94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 x14ac:dyDescent="0.25">
      <c r="A43" s="95"/>
      <c r="B43" s="47"/>
      <c r="C43" s="95"/>
      <c r="D43" s="95"/>
      <c r="E43" s="95"/>
      <c r="F43" s="4"/>
      <c r="G43" s="4"/>
      <c r="H43" s="4"/>
      <c r="I43" s="5"/>
      <c r="J43" s="5"/>
      <c r="K43" s="5"/>
      <c r="L43" s="5"/>
    </row>
    <row r="44" spans="1:12" ht="12.75" x14ac:dyDescent="0.2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5" thickBot="1" x14ac:dyDescent="0.25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75" x14ac:dyDescent="0.2">
      <c r="A46" s="23" t="s">
        <v>18</v>
      </c>
      <c r="B46" s="24">
        <v>37300</v>
      </c>
      <c r="C46" s="96">
        <v>1558787</v>
      </c>
      <c r="D46" s="97">
        <v>137247412.38</v>
      </c>
      <c r="E46" s="97">
        <f>D46*0.18</f>
        <v>24704534.228399999</v>
      </c>
      <c r="F46" s="97">
        <f>D46-E46</f>
        <v>112542878.1516</v>
      </c>
      <c r="G46" s="97">
        <f>0.185*F46</f>
        <v>20820432.458046</v>
      </c>
      <c r="H46" s="4"/>
      <c r="I46" s="5"/>
      <c r="J46" s="5"/>
      <c r="K46" s="5"/>
      <c r="L46" s="5"/>
    </row>
    <row r="47" spans="1:12" ht="12.75" x14ac:dyDescent="0.2">
      <c r="A47" s="31" t="s">
        <v>19</v>
      </c>
      <c r="B47" s="32">
        <v>37762</v>
      </c>
      <c r="C47" s="98">
        <v>1110434</v>
      </c>
      <c r="D47" s="99">
        <v>55270818.030000001</v>
      </c>
      <c r="E47" s="99">
        <f>D47*0.18</f>
        <v>9948747.2454000004</v>
      </c>
      <c r="F47" s="99">
        <f>D47-E47</f>
        <v>45322070.784600005</v>
      </c>
      <c r="G47" s="99">
        <f>0.185*F47</f>
        <v>8384583.0951510007</v>
      </c>
      <c r="H47" s="4"/>
      <c r="I47" s="5"/>
      <c r="J47" s="5"/>
      <c r="K47" s="5"/>
      <c r="L47" s="5"/>
    </row>
    <row r="48" spans="1:12" ht="12.75" x14ac:dyDescent="0.2">
      <c r="A48" s="31" t="s">
        <v>20</v>
      </c>
      <c r="B48" s="32">
        <v>37974</v>
      </c>
      <c r="C48" s="98">
        <v>1163685</v>
      </c>
      <c r="D48" s="99">
        <v>72443537.480000004</v>
      </c>
      <c r="E48" s="99">
        <f>D48*0.18</f>
        <v>13039836.746400001</v>
      </c>
      <c r="F48" s="99">
        <f>D48-E48</f>
        <v>59403700.733600006</v>
      </c>
      <c r="G48" s="99">
        <f>0.185*F48</f>
        <v>10989684.635716001</v>
      </c>
      <c r="H48" s="4"/>
      <c r="I48" s="5"/>
      <c r="J48" s="5"/>
      <c r="K48" s="5"/>
      <c r="L48" s="5"/>
    </row>
    <row r="49" spans="1:12" ht="13.5" thickBot="1" x14ac:dyDescent="0.25">
      <c r="A49" s="80" t="s">
        <v>21</v>
      </c>
      <c r="B49" s="39">
        <v>39344</v>
      </c>
      <c r="C49" s="100">
        <v>651372</v>
      </c>
      <c r="D49" s="101">
        <v>35230745.539999999</v>
      </c>
      <c r="E49" s="101">
        <f>D49*0.18</f>
        <v>6341534.1971999994</v>
      </c>
      <c r="F49" s="101">
        <f>D49-E49</f>
        <v>28889211.342799999</v>
      </c>
      <c r="G49" s="101">
        <f>0.185*F49</f>
        <v>5344504.0984180002</v>
      </c>
      <c r="H49" s="4"/>
      <c r="I49" s="5"/>
      <c r="J49" s="5"/>
      <c r="K49" s="5"/>
      <c r="L49" s="5"/>
    </row>
    <row r="50" spans="1:12" ht="13.5" thickBot="1" x14ac:dyDescent="0.25">
      <c r="A50" s="38" t="s">
        <v>22</v>
      </c>
      <c r="B50" s="39"/>
      <c r="C50" s="100">
        <f>SUM(C46:C49)</f>
        <v>4484278</v>
      </c>
      <c r="D50" s="101">
        <f>SUM(D46:D49)</f>
        <v>300192513.43000001</v>
      </c>
      <c r="E50" s="101">
        <f>SUM(E46:E49)</f>
        <v>54034652.417400002</v>
      </c>
      <c r="F50" s="101">
        <f>SUM(F46:F49)</f>
        <v>246157861.01260003</v>
      </c>
      <c r="G50" s="101">
        <f>SUM(G46:G49)</f>
        <v>45539204.287331</v>
      </c>
      <c r="H50" s="4"/>
      <c r="I50" s="5"/>
      <c r="J50" s="5"/>
      <c r="K50" s="5"/>
      <c r="L50" s="5"/>
    </row>
    <row r="51" spans="1:12" ht="12.75" x14ac:dyDescent="0.2">
      <c r="A51" s="5"/>
      <c r="B51" s="5"/>
      <c r="C51" s="102"/>
      <c r="D51" s="102"/>
      <c r="E51" s="102"/>
      <c r="F51" s="102"/>
      <c r="G51" s="102"/>
      <c r="H51" s="5"/>
      <c r="I51" s="5"/>
      <c r="J51" s="5"/>
      <c r="K51" s="5"/>
      <c r="L51" s="5"/>
    </row>
    <row r="52" spans="1:12" ht="12.75" x14ac:dyDescent="0.2">
      <c r="A52" s="5"/>
      <c r="B52" s="5"/>
      <c r="C52" s="102"/>
      <c r="D52" s="102"/>
      <c r="E52" s="102"/>
      <c r="F52" s="102"/>
      <c r="G52" s="102"/>
      <c r="H52" s="5"/>
      <c r="I52" s="5"/>
      <c r="J52" s="5"/>
      <c r="K52" s="5"/>
      <c r="L52" s="5"/>
    </row>
    <row r="53" spans="1:12" ht="14.25" x14ac:dyDescent="0.2">
      <c r="A53" s="103"/>
      <c r="B53" s="103"/>
      <c r="C53" s="104"/>
      <c r="D53" s="104"/>
      <c r="E53" s="105"/>
      <c r="F53" s="105"/>
      <c r="G53" s="105"/>
      <c r="H53" s="5"/>
      <c r="I53" s="5"/>
      <c r="J53" s="5"/>
      <c r="K53" s="5"/>
      <c r="L53" s="5"/>
    </row>
    <row r="54" spans="1:12" ht="15" x14ac:dyDescent="0.25">
      <c r="A54" s="106"/>
      <c r="B54" s="103"/>
      <c r="C54" s="103"/>
      <c r="D54" s="103"/>
      <c r="E54" s="5"/>
      <c r="F54" s="5"/>
      <c r="G54" s="5"/>
      <c r="H54" s="5"/>
      <c r="I54" s="5"/>
      <c r="J54" s="5"/>
      <c r="K54" s="5"/>
      <c r="L54" s="5"/>
    </row>
    <row r="55" spans="1:12" x14ac:dyDescent="0.15">
      <c r="A55" s="103"/>
      <c r="B55" s="103"/>
      <c r="C55" s="103"/>
      <c r="D55" s="103"/>
      <c r="E55" s="5"/>
      <c r="F55" s="5"/>
      <c r="G55" s="5"/>
      <c r="H55" s="5"/>
      <c r="I55" s="5"/>
      <c r="J55" s="5"/>
      <c r="K55" s="5"/>
      <c r="L55" s="5"/>
    </row>
    <row r="56" spans="1:12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2012-04-18T20:55:52Z</dcterms:created>
  <dcterms:modified xsi:type="dcterms:W3CDTF">2012-04-19T13:01:21Z</dcterms:modified>
</cp:coreProperties>
</file>