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Racetrack Revenue" sheetId="1" r:id="rId1"/>
  </sheets>
  <definedNames/>
  <calcPr fullCalcOnLoad="1"/>
</workbook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<sst xmlns="http://schemas.openxmlformats.org/spreadsheetml/2006/main" count="60" uniqueCount="41">
  <si>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</si>
  <si>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</si>
  <si>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</si>
  <si>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</si>
  <si>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OCTOBER 2004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</si>
  <si>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</si>
  <si>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</si>
  <si>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</si>
  <si>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</si>
  <si>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</si>
  <si>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</si>
  <si>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</si>
  <si>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</si>
  <si>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</si>
  <si>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</si>
  <si>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</si>
  <si>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</si>
  <si>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</si>
  <si>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</si>
  <si>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</si>
  <si>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</si>
  <si>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TOTALS</t>
  </si>
  <si>
    <t>*  15% of  AGR to Purse Supplements</t>
  </si>
  <si>
    <t xml:space="preserve">      2% of AGR to the Executive Committee of the Louisiana Thoroughbred Breeders' Association</t>
  </si>
  <si>
    <t xml:space="preserve">   18% Total Deduction for Support Contributions</t>
  </si>
  <si>
    <t>`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</si>
  <si>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</si>
  <si>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</si>
  <si>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</si>
  <si>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</si>
  <si>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</si>
  <si>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</si>
  <si>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</si>
  <si>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2004 - OCTOBER 31, 2004</t>
  </si>
  <si>
    <t xml:space="preserve">      </t>
  </si>
  <si>
    <t>FYTD</t>
  </si>
  <si>
    <t>Opening Date</t>
  </si>
  <si>
    <t>Total AGR</t>
  </si>
  <si>
    <t>Support Deduct.</t>
  </si>
  <si>
    <t>State Tax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</si>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</sst>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[$-409]mmmm\-yy;@"/>
  </numFmts>
  <fonts count="1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1"/>
      <name val="Courie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00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6" fillId="0" borderId="0" xfId="0" applyFont="1" applyFill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6" fontId="7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5" fillId="0" borderId="0" xfId="0" applyFont="1" applyFill="1" applyAlignment="1" applyProtection="1">
      <alignment/>
      <protection/>
    </xf>
    <xf numFmtId="164" fontId="8" fillId="0" borderId="0" xfId="0" applyNumberFormat="1" applyFont="1" applyFill="1" applyAlignment="1" applyProtection="1">
      <alignment horizontal="left"/>
      <protection/>
    </xf>
    <xf numFmtId="49" fontId="8" fillId="0" borderId="0" xfId="0" applyNumberFormat="1" applyFont="1" applyFill="1" applyAlignment="1" applyProtection="1">
      <alignment horizontal="center"/>
      <protection/>
    </xf>
    <xf numFmtId="164" fontId="8" fillId="0" borderId="0" xfId="0" applyFont="1" applyFill="1" applyAlignment="1" applyProtection="1">
      <alignment/>
      <protection/>
    </xf>
    <xf numFmtId="164" fontId="8" fillId="0" borderId="1" xfId="0" applyNumberFormat="1" applyFont="1" applyFill="1" applyBorder="1" applyAlignment="1" applyProtection="1">
      <alignment/>
      <protection/>
    </xf>
    <xf numFmtId="166" fontId="8" fillId="0" borderId="1" xfId="0" applyNumberFormat="1" applyFont="1" applyFill="1" applyBorder="1" applyAlignment="1" applyProtection="1">
      <alignment horizontal="center"/>
      <protection/>
    </xf>
    <xf numFmtId="164" fontId="8" fillId="0" borderId="1" xfId="0" applyNumberFormat="1" applyFont="1" applyFill="1" applyBorder="1" applyAlignment="1" applyProtection="1">
      <alignment horizontal="center"/>
      <protection/>
    </xf>
    <xf numFmtId="44" fontId="8" fillId="0" borderId="1" xfId="17" applyNumberFormat="1" applyFont="1" applyFill="1" applyBorder="1" applyAlignment="1" applyProtection="1">
      <alignment horizontal="center"/>
      <protection/>
    </xf>
    <xf numFmtId="44" fontId="8" fillId="0" borderId="1" xfId="0" applyNumberFormat="1" applyFont="1" applyFill="1" applyBorder="1" applyAlignment="1" applyProtection="1">
      <alignment horizontal="center"/>
      <protection/>
    </xf>
    <xf numFmtId="44" fontId="8" fillId="0" borderId="0" xfId="0" applyNumberFormat="1" applyFont="1" applyFill="1" applyBorder="1" applyAlignment="1" applyProtection="1">
      <alignment horizontal="center"/>
      <protection/>
    </xf>
    <xf numFmtId="164" fontId="8" fillId="0" borderId="2" xfId="0" applyNumberFormat="1" applyFont="1" applyFill="1" applyBorder="1" applyAlignment="1" applyProtection="1">
      <alignment horizontal="center"/>
      <protection/>
    </xf>
    <xf numFmtId="166" fontId="8" fillId="0" borderId="2" xfId="0" applyNumberFormat="1" applyFont="1" applyFill="1" applyBorder="1" applyAlignment="1" applyProtection="1">
      <alignment horizontal="center"/>
      <protection/>
    </xf>
    <xf numFmtId="44" fontId="8" fillId="0" borderId="2" xfId="17" applyNumberFormat="1" applyFont="1" applyFill="1" applyBorder="1" applyAlignment="1" applyProtection="1">
      <alignment horizontal="center"/>
      <protection/>
    </xf>
    <xf numFmtId="44" fontId="8" fillId="0" borderId="2" xfId="0" applyNumberFormat="1" applyFont="1" applyFill="1" applyBorder="1" applyAlignment="1" applyProtection="1">
      <alignment horizontal="center"/>
      <protection/>
    </xf>
    <xf numFmtId="164" fontId="8" fillId="0" borderId="1" xfId="0" applyFont="1" applyFill="1" applyBorder="1" applyAlignment="1" applyProtection="1">
      <alignment/>
      <protection/>
    </xf>
    <xf numFmtId="164" fontId="8" fillId="0" borderId="1" xfId="0" applyFont="1" applyFill="1" applyBorder="1" applyAlignment="1" applyProtection="1">
      <alignment horizontal="center"/>
      <protection/>
    </xf>
    <xf numFmtId="171" fontId="8" fillId="0" borderId="3" xfId="15" applyNumberFormat="1" applyFont="1" applyFill="1" applyBorder="1" applyAlignment="1" applyProtection="1">
      <alignment/>
      <protection/>
    </xf>
    <xf numFmtId="6" fontId="8" fillId="0" borderId="3" xfId="17" applyNumberFormat="1" applyFont="1" applyFill="1" applyBorder="1" applyAlignment="1" applyProtection="1">
      <alignment/>
      <protection/>
    </xf>
    <xf numFmtId="6" fontId="8" fillId="0" borderId="1" xfId="17" applyNumberFormat="1" applyFont="1" applyFill="1" applyBorder="1" applyAlignment="1" applyProtection="1">
      <alignment/>
      <protection/>
    </xf>
    <xf numFmtId="6" fontId="8" fillId="0" borderId="4" xfId="17" applyNumberFormat="1" applyFont="1" applyFill="1" applyBorder="1" applyAlignment="1" applyProtection="1">
      <alignment/>
      <protection/>
    </xf>
    <xf numFmtId="176" fontId="8" fillId="0" borderId="1" xfId="0" applyNumberFormat="1" applyFont="1" applyFill="1" applyBorder="1" applyAlignment="1" applyProtection="1">
      <alignment/>
      <protection/>
    </xf>
    <xf numFmtId="175" fontId="8" fillId="0" borderId="0" xfId="0" applyNumberFormat="1" applyFont="1" applyFill="1" applyBorder="1" applyAlignment="1" applyProtection="1">
      <alignment/>
      <protection/>
    </xf>
    <xf numFmtId="164" fontId="8" fillId="0" borderId="2" xfId="0" applyFont="1" applyFill="1" applyBorder="1" applyAlignment="1" applyProtection="1">
      <alignment/>
      <protection/>
    </xf>
    <xf numFmtId="164" fontId="8" fillId="0" borderId="2" xfId="0" applyFont="1" applyFill="1" applyBorder="1" applyAlignment="1" applyProtection="1">
      <alignment horizontal="center"/>
      <protection/>
    </xf>
    <xf numFmtId="171" fontId="8" fillId="0" borderId="5" xfId="15" applyNumberFormat="1" applyFont="1" applyFill="1" applyBorder="1" applyAlignment="1" applyProtection="1">
      <alignment/>
      <protection/>
    </xf>
    <xf numFmtId="6" fontId="8" fillId="0" borderId="5" xfId="17" applyNumberFormat="1" applyFont="1" applyFill="1" applyBorder="1" applyAlignment="1" applyProtection="1">
      <alignment/>
      <protection/>
    </xf>
    <xf numFmtId="6" fontId="8" fillId="0" borderId="2" xfId="17" applyNumberFormat="1" applyFont="1" applyFill="1" applyBorder="1" applyAlignment="1" applyProtection="1">
      <alignment/>
      <protection/>
    </xf>
    <xf numFmtId="6" fontId="8" fillId="0" borderId="6" xfId="17" applyNumberFormat="1" applyFont="1" applyFill="1" applyBorder="1" applyAlignment="1" applyProtection="1">
      <alignment/>
      <protection/>
    </xf>
    <xf numFmtId="176" fontId="8" fillId="0" borderId="2" xfId="0" applyNumberFormat="1" applyFont="1" applyFill="1" applyBorder="1" applyAlignment="1" applyProtection="1">
      <alignment/>
      <protection/>
    </xf>
    <xf numFmtId="164" fontId="8" fillId="0" borderId="7" xfId="0" applyFont="1" applyFill="1" applyBorder="1" applyAlignment="1" applyProtection="1">
      <alignment/>
      <protection/>
    </xf>
    <xf numFmtId="166" fontId="8" fillId="0" borderId="7" xfId="0" applyNumberFormat="1" applyFont="1" applyFill="1" applyBorder="1" applyAlignment="1" applyProtection="1">
      <alignment horizontal="center"/>
      <protection/>
    </xf>
    <xf numFmtId="164" fontId="8" fillId="0" borderId="7" xfId="0" applyFont="1" applyFill="1" applyBorder="1" applyAlignment="1" applyProtection="1">
      <alignment horizontal="center"/>
      <protection/>
    </xf>
    <xf numFmtId="171" fontId="8" fillId="0" borderId="8" xfId="15" applyNumberFormat="1" applyFont="1" applyFill="1" applyBorder="1" applyAlignment="1" applyProtection="1">
      <alignment/>
      <protection/>
    </xf>
    <xf numFmtId="6" fontId="8" fillId="0" borderId="8" xfId="17" applyNumberFormat="1" applyFont="1" applyFill="1" applyBorder="1" applyAlignment="1" applyProtection="1">
      <alignment/>
      <protection/>
    </xf>
    <xf numFmtId="6" fontId="8" fillId="0" borderId="7" xfId="17" applyNumberFormat="1" applyFont="1" applyFill="1" applyBorder="1" applyAlignment="1" applyProtection="1">
      <alignment/>
      <protection/>
    </xf>
    <xf numFmtId="6" fontId="8" fillId="0" borderId="9" xfId="17" applyNumberFormat="1" applyFont="1" applyFill="1" applyBorder="1" applyAlignment="1" applyProtection="1">
      <alignment/>
      <protection/>
    </xf>
    <xf numFmtId="176" fontId="8" fillId="0" borderId="7" xfId="0" applyNumberFormat="1" applyFont="1" applyFill="1" applyBorder="1" applyAlignment="1" applyProtection="1">
      <alignment/>
      <protection/>
    </xf>
    <xf numFmtId="171" fontId="8" fillId="0" borderId="7" xfId="15" applyNumberFormat="1" applyFont="1" applyFill="1" applyBorder="1" applyAlignment="1" applyProtection="1">
      <alignment/>
      <protection/>
    </xf>
    <xf numFmtId="164" fontId="8" fillId="0" borderId="0" xfId="0" applyFont="1" applyFill="1" applyBorder="1" applyAlignment="1" applyProtection="1">
      <alignment/>
      <protection/>
    </xf>
    <xf numFmtId="166" fontId="8" fillId="0" borderId="0" xfId="0" applyNumberFormat="1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 horizontal="center"/>
      <protection/>
    </xf>
    <xf numFmtId="171" fontId="8" fillId="0" borderId="0" xfId="15" applyNumberFormat="1" applyFont="1" applyFill="1" applyBorder="1" applyAlignment="1" applyProtection="1">
      <alignment/>
      <protection/>
    </xf>
    <xf numFmtId="6" fontId="8" fillId="0" borderId="0" xfId="17" applyNumberFormat="1" applyFont="1" applyFill="1" applyBorder="1" applyAlignment="1" applyProtection="1">
      <alignment/>
      <protection/>
    </xf>
    <xf numFmtId="164" fontId="9" fillId="0" borderId="0" xfId="0" applyFont="1" applyFill="1" applyAlignment="1">
      <alignment/>
    </xf>
    <xf numFmtId="9" fontId="6" fillId="0" borderId="0" xfId="0" applyNumberFormat="1" applyFont="1" applyFill="1" applyAlignment="1">
      <alignment/>
    </xf>
    <xf numFmtId="164" fontId="6" fillId="0" borderId="0" xfId="0" applyFont="1" applyFill="1" applyBorder="1" applyAlignment="1">
      <alignment/>
    </xf>
    <xf numFmtId="177" fontId="5" fillId="0" borderId="0" xfId="19" applyNumberFormat="1" applyFont="1" applyFill="1" applyBorder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4" fillId="0" borderId="0" xfId="19" applyFill="1">
      <alignment/>
      <protection/>
    </xf>
    <xf numFmtId="38" fontId="4" fillId="0" borderId="0" xfId="19" applyNumberFormat="1" applyFill="1">
      <alignment/>
      <protection/>
    </xf>
    <xf numFmtId="177" fontId="4" fillId="0" borderId="0" xfId="19" applyNumberFormat="1" applyFont="1" applyFill="1">
      <alignment/>
      <protection/>
    </xf>
    <xf numFmtId="164" fontId="8" fillId="0" borderId="3" xfId="0" applyNumberFormat="1" applyFont="1" applyFill="1" applyBorder="1" applyAlignment="1" applyProtection="1">
      <alignment horizontal="center"/>
      <protection/>
    </xf>
    <xf numFmtId="17" fontId="8" fillId="0" borderId="10" xfId="19" applyNumberFormat="1" applyFont="1" applyFill="1" applyBorder="1" applyAlignment="1">
      <alignment horizontal="center"/>
      <protection/>
    </xf>
    <xf numFmtId="17" fontId="8" fillId="0" borderId="11" xfId="19" applyNumberFormat="1" applyFont="1" applyFill="1" applyBorder="1" applyAlignment="1">
      <alignment horizontal="center"/>
      <protection/>
    </xf>
    <xf numFmtId="38" fontId="8" fillId="0" borderId="11" xfId="19" applyNumberFormat="1" applyFont="1" applyFill="1" applyBorder="1" applyAlignment="1">
      <alignment horizontal="center"/>
      <protection/>
    </xf>
    <xf numFmtId="177" fontId="8" fillId="0" borderId="4" xfId="19" applyNumberFormat="1" applyFont="1" applyFill="1" applyBorder="1" applyAlignment="1">
      <alignment horizontal="center"/>
      <protection/>
    </xf>
    <xf numFmtId="17" fontId="8" fillId="0" borderId="3" xfId="19" applyNumberFormat="1" applyFont="1" applyFill="1" applyBorder="1" applyAlignment="1">
      <alignment horizontal="center"/>
      <protection/>
    </xf>
    <xf numFmtId="164" fontId="8" fillId="0" borderId="3" xfId="0" applyFont="1" applyFill="1" applyBorder="1" applyAlignment="1" applyProtection="1">
      <alignment/>
      <protection/>
    </xf>
    <xf numFmtId="6" fontId="8" fillId="0" borderId="1" xfId="19" applyNumberFormat="1" applyFont="1" applyFill="1" applyBorder="1">
      <alignment/>
      <protection/>
    </xf>
    <xf numFmtId="38" fontId="8" fillId="0" borderId="1" xfId="19" applyNumberFormat="1" applyFont="1" applyFill="1" applyBorder="1" applyAlignment="1">
      <alignment/>
      <protection/>
    </xf>
    <xf numFmtId="177" fontId="8" fillId="0" borderId="1" xfId="19" applyNumberFormat="1" applyFont="1" applyFill="1" applyBorder="1" applyAlignment="1">
      <alignment horizontal="center"/>
      <protection/>
    </xf>
    <xf numFmtId="38" fontId="8" fillId="0" borderId="1" xfId="19" applyNumberFormat="1" applyFont="1" applyFill="1" applyBorder="1">
      <alignment/>
      <protection/>
    </xf>
    <xf numFmtId="164" fontId="8" fillId="0" borderId="5" xfId="0" applyFont="1" applyFill="1" applyBorder="1" applyAlignment="1" applyProtection="1">
      <alignment/>
      <protection/>
    </xf>
    <xf numFmtId="6" fontId="8" fillId="0" borderId="2" xfId="19" applyNumberFormat="1" applyFont="1" applyFill="1" applyBorder="1">
      <alignment/>
      <protection/>
    </xf>
    <xf numFmtId="38" fontId="8" fillId="0" borderId="2" xfId="19" applyNumberFormat="1" applyFont="1" applyFill="1" applyBorder="1" applyAlignment="1">
      <alignment/>
      <protection/>
    </xf>
    <xf numFmtId="177" fontId="8" fillId="0" borderId="2" xfId="19" applyNumberFormat="1" applyFont="1" applyFill="1" applyBorder="1" applyAlignment="1">
      <alignment horizontal="center"/>
      <protection/>
    </xf>
    <xf numFmtId="38" fontId="8" fillId="0" borderId="2" xfId="19" applyNumberFormat="1" applyFont="1" applyFill="1" applyBorder="1">
      <alignment/>
      <protection/>
    </xf>
    <xf numFmtId="164" fontId="8" fillId="0" borderId="8" xfId="0" applyFont="1" applyFill="1" applyBorder="1" applyAlignment="1" applyProtection="1">
      <alignment/>
      <protection/>
    </xf>
    <xf numFmtId="6" fontId="8" fillId="0" borderId="7" xfId="19" applyNumberFormat="1" applyFont="1" applyFill="1" applyBorder="1">
      <alignment/>
      <protection/>
    </xf>
    <xf numFmtId="38" fontId="8" fillId="0" borderId="7" xfId="19" applyNumberFormat="1" applyFont="1" applyFill="1" applyBorder="1" applyAlignment="1">
      <alignment/>
      <protection/>
    </xf>
    <xf numFmtId="177" fontId="8" fillId="0" borderId="7" xfId="19" applyNumberFormat="1" applyFont="1" applyFill="1" applyBorder="1" applyAlignment="1">
      <alignment horizontal="center"/>
      <protection/>
    </xf>
    <xf numFmtId="38" fontId="8" fillId="0" borderId="7" xfId="19" applyNumberFormat="1" applyFont="1" applyFill="1" applyBorder="1">
      <alignment/>
      <protection/>
    </xf>
    <xf numFmtId="164" fontId="7" fillId="0" borderId="0" xfId="0" applyFont="1" applyFill="1" applyAlignment="1" applyProtection="1">
      <alignment/>
      <protection/>
    </xf>
    <xf numFmtId="164" fontId="7" fillId="0" borderId="0" xfId="0" applyFont="1" applyFill="1" applyAlignment="1">
      <alignment/>
    </xf>
    <xf numFmtId="166" fontId="5" fillId="0" borderId="0" xfId="0" applyNumberFormat="1" applyFont="1" applyFill="1" applyAlignment="1" applyProtection="1">
      <alignment horizontal="left"/>
      <protection/>
    </xf>
    <xf numFmtId="166" fontId="8" fillId="0" borderId="0" xfId="0" applyNumberFormat="1" applyFont="1" applyFill="1" applyAlignment="1" applyProtection="1">
      <alignment horizontal="left"/>
      <protection/>
    </xf>
    <xf numFmtId="164" fontId="8" fillId="0" borderId="0" xfId="0" applyNumberFormat="1" applyFont="1" applyFill="1" applyBorder="1" applyAlignment="1" applyProtection="1">
      <alignment horizontal="center"/>
      <protection/>
    </xf>
    <xf numFmtId="171" fontId="8" fillId="0" borderId="1" xfId="15" applyNumberFormat="1" applyFont="1" applyFill="1" applyBorder="1" applyAlignment="1" applyProtection="1">
      <alignment horizontal="center"/>
      <protection/>
    </xf>
    <xf numFmtId="176" fontId="8" fillId="0" borderId="1" xfId="17" applyNumberFormat="1" applyFont="1" applyFill="1" applyBorder="1" applyAlignment="1" applyProtection="1">
      <alignment horizontal="right"/>
      <protection/>
    </xf>
    <xf numFmtId="171" fontId="8" fillId="0" borderId="2" xfId="15" applyNumberFormat="1" applyFont="1" applyFill="1" applyBorder="1" applyAlignment="1" applyProtection="1">
      <alignment horizontal="center"/>
      <protection/>
    </xf>
    <xf numFmtId="176" fontId="8" fillId="0" borderId="2" xfId="17" applyNumberFormat="1" applyFont="1" applyFill="1" applyBorder="1" applyAlignment="1" applyProtection="1">
      <alignment horizontal="right"/>
      <protection/>
    </xf>
    <xf numFmtId="171" fontId="8" fillId="0" borderId="7" xfId="15" applyNumberFormat="1" applyFont="1" applyFill="1" applyBorder="1" applyAlignment="1" applyProtection="1">
      <alignment horizontal="center"/>
      <protection/>
    </xf>
    <xf numFmtId="176" fontId="8" fillId="0" borderId="7" xfId="17" applyNumberFormat="1" applyFont="1" applyFill="1" applyBorder="1" applyAlignment="1" applyProtection="1">
      <alignment horizontal="right"/>
      <protection/>
    </xf>
    <xf numFmtId="164" fontId="0" fillId="0" borderId="0" xfId="0" applyFont="1" applyFill="1" applyBorder="1" applyAlignment="1">
      <alignment/>
    </xf>
    <xf numFmtId="164" fontId="10" fillId="0" borderId="0" xfId="0" applyFont="1" applyFill="1" applyBorder="1" applyAlignment="1">
      <alignment/>
    </xf>
    <xf numFmtId="164" fontId="5" fillId="0" borderId="0" xfId="0" applyFont="1" applyFill="1" applyBorder="1" applyAlignment="1">
      <alignment/>
    </xf>
    <xf numFmtId="0" fontId="5" fillId="0" borderId="0" xfId="19" applyFont="1" applyFill="1" applyAlignment="1">
      <alignment horizontal="center"/>
      <protection/>
    </xf>
    <xf numFmtId="0" fontId="8" fillId="0" borderId="0" xfId="19" applyFont="1" applyFill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24</xdr:row>
      <xdr:rowOff>38100</xdr:rowOff>
    </xdr:from>
    <xdr:to>
      <xdr:col>4</xdr:col>
      <xdr:colOff>933450</xdr:colOff>
      <xdr:row>25</xdr:row>
      <xdr:rowOff>0</xdr:rowOff>
    </xdr:to>
    <xdr:sp>
      <xdr:nvSpPr>
        <xdr:cNvPr id="1" name="AutoShape 1"/>
        <xdr:cNvSpPr>
          <a:spLocks/>
        </xdr:cNvSpPr>
      </xdr:nvSpPr>
      <xdr:spPr>
        <a:xfrm rot="5400000" flipH="1">
          <a:off x="2095500" y="4076700"/>
          <a:ext cx="2600325" cy="133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24</xdr:row>
      <xdr:rowOff>0</xdr:rowOff>
    </xdr:from>
    <xdr:to>
      <xdr:col>7</xdr:col>
      <xdr:colOff>809625</xdr:colOff>
      <xdr:row>24</xdr:row>
      <xdr:rowOff>133350</xdr:rowOff>
    </xdr:to>
    <xdr:sp>
      <xdr:nvSpPr>
        <xdr:cNvPr id="2" name="AutoShape 2"/>
        <xdr:cNvSpPr>
          <a:spLocks/>
        </xdr:cNvSpPr>
      </xdr:nvSpPr>
      <xdr:spPr>
        <a:xfrm rot="5400000" flipV="1">
          <a:off x="4886325" y="4038600"/>
          <a:ext cx="2647950" cy="13335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workbookViewId="0" topLeftCell="A1">
      <selection activeCell="E2" sqref="E2"/>
    </sheetView>
  </sheetViews>
  <sheetFormatPr defaultColWidth="9.00390625" defaultRowHeight="12.75"/>
  <cols>
    <col min="1" max="1" width="15.875" style="6" customWidth="1"/>
    <col min="2" max="2" width="11.50390625" style="6" customWidth="1"/>
    <col min="3" max="3" width="10.875" style="6" customWidth="1"/>
    <col min="4" max="4" width="11.125" style="6" customWidth="1"/>
    <col min="5" max="5" width="13.625" style="6" customWidth="1"/>
    <col min="6" max="6" width="13.75390625" style="6" customWidth="1"/>
    <col min="7" max="7" width="11.50390625" style="6" customWidth="1"/>
    <col min="8" max="8" width="11.625" style="6" customWidth="1"/>
    <col min="9" max="9" width="11.75390625" style="6" customWidth="1"/>
    <col min="10" max="16384" width="9.00390625" style="6" customWidth="1"/>
  </cols>
  <sheetData>
    <row r="1" spans="1:12" ht="15" customHeight="1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5" customHeight="1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5" customHeight="1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ht="12.7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5" thickBot="1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>
      <c r="A9" s="23" t="s">
        <v>18</v>
      </c>
      <c r="B9" s="14">
        <v>37300</v>
      </c>
      <c r="C9" s="24">
        <v>31</v>
      </c>
      <c r="D9" s="25">
        <v>138279</v>
      </c>
      <c r="E9" s="26">
        <v>10321329.54</v>
      </c>
      <c r="F9" s="27">
        <f>E9*0.18</f>
        <v>1857839.3171999997</v>
      </c>
      <c r="G9" s="28">
        <f>E9-F9</f>
        <v>8463490.2228</v>
      </c>
      <c r="H9" s="29">
        <f>G9*0.185</f>
        <v>1565745.691218</v>
      </c>
      <c r="I9" s="30"/>
      <c r="J9" s="5"/>
      <c r="K9" s="5"/>
      <c r="L9" s="5"/>
    </row>
    <row r="10" spans="1:12" ht="12.75">
      <c r="A10" s="31" t="s">
        <v>19</v>
      </c>
      <c r="B10" s="20">
        <v>37762</v>
      </c>
      <c r="C10" s="32">
        <v>31</v>
      </c>
      <c r="D10" s="33">
        <v>201981</v>
      </c>
      <c r="E10" s="34">
        <v>7779235.04</v>
      </c>
      <c r="F10" s="35">
        <f>E10*0.18</f>
        <v>1400262.3072</v>
      </c>
      <c r="G10" s="36">
        <f>E10-F10</f>
        <v>6378972.7328</v>
      </c>
      <c r="H10" s="37">
        <f>G10*0.185</f>
        <v>1180109.955568</v>
      </c>
      <c r="I10" s="5"/>
      <c r="J10" s="5"/>
      <c r="K10" s="5"/>
      <c r="L10" s="5"/>
    </row>
    <row r="11" spans="1:12" ht="13.5" thickBot="1">
      <c r="A11" s="38" t="s">
        <v>20</v>
      </c>
      <c r="B11" s="39">
        <v>37974</v>
      </c>
      <c r="C11" s="40">
        <v>31</v>
      </c>
      <c r="D11" s="41">
        <v>186787</v>
      </c>
      <c r="E11" s="42">
        <v>5522848.03</v>
      </c>
      <c r="F11" s="43">
        <f>E11*0.18</f>
        <v>994112.6454</v>
      </c>
      <c r="G11" s="44">
        <f>E11-F11</f>
        <v>4528735.3846</v>
      </c>
      <c r="H11" s="45">
        <f>G11*0.185</f>
        <v>837816.0461510001</v>
      </c>
      <c r="I11" s="5"/>
      <c r="J11" s="5"/>
      <c r="K11" s="5"/>
      <c r="L11" s="5"/>
    </row>
    <row r="12" spans="1:12" ht="13.5" thickBot="1">
      <c r="A12" s="38" t="s">
        <v>21</v>
      </c>
      <c r="B12" s="39"/>
      <c r="C12" s="40"/>
      <c r="D12" s="46">
        <f>SUM(D9:D11)</f>
        <v>527047</v>
      </c>
      <c r="E12" s="43">
        <f>SUM(E9:E11)</f>
        <v>23623412.61</v>
      </c>
      <c r="F12" s="43">
        <f>SUM(F9:F11)</f>
        <v>4252214.2698</v>
      </c>
      <c r="G12" s="43">
        <f>SUM(G9:G11)</f>
        <v>19371198.3402</v>
      </c>
      <c r="H12" s="45">
        <f>SUM(H9:H11)</f>
        <v>3583671.6929369997</v>
      </c>
      <c r="I12" s="5"/>
      <c r="J12" s="5"/>
      <c r="K12" s="5"/>
      <c r="L12" s="5"/>
    </row>
    <row r="13" spans="1:12" ht="12.75">
      <c r="A13" s="47"/>
      <c r="B13" s="48"/>
      <c r="C13" s="49"/>
      <c r="D13" s="50"/>
      <c r="E13" s="51"/>
      <c r="F13" s="51"/>
      <c r="G13" s="51"/>
      <c r="H13" s="30"/>
      <c r="I13" s="5"/>
      <c r="J13" s="5"/>
      <c r="K13" s="5"/>
      <c r="L13" s="5"/>
    </row>
    <row r="14" spans="1:12" ht="12.75">
      <c r="A14" s="4" t="s">
        <v>22</v>
      </c>
      <c r="B14" s="4"/>
      <c r="C14" s="4"/>
      <c r="D14" s="4"/>
      <c r="E14" s="4"/>
      <c r="F14" s="4"/>
      <c r="G14" s="4"/>
      <c r="H14" s="4"/>
      <c r="I14" s="5"/>
      <c r="J14" s="5"/>
      <c r="K14" s="5"/>
      <c r="L14" s="5"/>
    </row>
    <row r="15" spans="1:12" ht="12.75">
      <c r="A15" s="4" t="s">
        <v>23</v>
      </c>
      <c r="B15" s="4"/>
      <c r="C15" s="4"/>
      <c r="D15" s="4"/>
      <c r="E15" s="4"/>
      <c r="F15" s="4"/>
      <c r="G15" s="4"/>
      <c r="H15" s="4"/>
      <c r="I15" s="5"/>
      <c r="J15" s="5"/>
      <c r="K15" s="5"/>
      <c r="L15" s="5"/>
    </row>
    <row r="16" spans="1:12" ht="12.75">
      <c r="A16" s="52" t="s">
        <v>40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 customHeight="1">
      <c r="A17" s="53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 customHeight="1">
      <c r="A18" s="4"/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>
      <c r="A19" s="4"/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>
      <c r="A20" s="4"/>
      <c r="B20" s="5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>
      <c r="A21" s="4" t="s">
        <v>25</v>
      </c>
      <c r="B21" s="4"/>
      <c r="C21" s="4"/>
      <c r="D21" s="4"/>
      <c r="E21" s="4"/>
      <c r="F21" s="4"/>
      <c r="G21" s="4"/>
      <c r="H21" s="4"/>
      <c r="I21" s="55"/>
      <c r="J21" s="5"/>
      <c r="K21" s="5"/>
      <c r="L21" s="5"/>
    </row>
    <row r="22" spans="1:12" ht="12.75">
      <c r="A22" s="4"/>
      <c r="B22" s="4"/>
      <c r="C22" s="4"/>
      <c r="D22" s="4"/>
      <c r="E22" s="4"/>
      <c r="F22" s="4"/>
      <c r="G22" s="4"/>
      <c r="H22" s="4"/>
      <c r="I22" s="5"/>
      <c r="J22" s="5"/>
      <c r="K22" s="5"/>
      <c r="L22" s="5"/>
    </row>
    <row r="23" spans="1:12" ht="12.75">
      <c r="A23" s="4" t="s">
        <v>26</v>
      </c>
      <c r="B23" s="4"/>
      <c r="C23" s="4"/>
      <c r="D23" s="4"/>
      <c r="E23" s="4"/>
      <c r="F23" s="99"/>
      <c r="G23" s="99"/>
      <c r="H23" s="99"/>
      <c r="I23" s="5"/>
      <c r="J23" s="5"/>
      <c r="K23" s="5"/>
      <c r="L23" s="5"/>
    </row>
    <row r="24" spans="1:12" ht="15">
      <c r="A24" s="56"/>
      <c r="B24" s="57"/>
      <c r="C24" s="98" t="s">
        <v>27</v>
      </c>
      <c r="D24" s="98"/>
      <c r="E24" s="98"/>
      <c r="F24" s="98" t="s">
        <v>28</v>
      </c>
      <c r="G24" s="98"/>
      <c r="H24" s="98"/>
      <c r="I24" s="5"/>
      <c r="J24" s="5"/>
      <c r="K24" s="5"/>
      <c r="L24" s="5"/>
    </row>
    <row r="25" spans="1:12" ht="13.5" thickBot="1">
      <c r="A25" s="56"/>
      <c r="B25" s="57"/>
      <c r="C25" s="56"/>
      <c r="D25" s="58"/>
      <c r="E25" s="59"/>
      <c r="F25" s="60"/>
      <c r="G25" s="61"/>
      <c r="H25" s="62"/>
      <c r="I25" s="5"/>
      <c r="J25" s="5"/>
      <c r="K25" s="5"/>
      <c r="L25" s="5"/>
    </row>
    <row r="26" spans="1:12" ht="13.5" thickBot="1">
      <c r="A26" s="63" t="s">
        <v>10</v>
      </c>
      <c r="B26" s="64">
        <v>38262</v>
      </c>
      <c r="C26" s="65">
        <v>38232</v>
      </c>
      <c r="D26" s="66" t="s">
        <v>29</v>
      </c>
      <c r="E26" s="67" t="s">
        <v>30</v>
      </c>
      <c r="F26" s="68">
        <v>37896</v>
      </c>
      <c r="G26" s="66" t="s">
        <v>29</v>
      </c>
      <c r="H26" s="67" t="s">
        <v>30</v>
      </c>
      <c r="I26" s="5"/>
      <c r="J26" s="5"/>
      <c r="K26" s="5"/>
      <c r="L26" s="5"/>
    </row>
    <row r="27" spans="1:12" ht="12.75">
      <c r="A27" s="69" t="s">
        <v>18</v>
      </c>
      <c r="B27" s="70">
        <f>E9</f>
        <v>10321329.54</v>
      </c>
      <c r="C27" s="26">
        <v>9052062.57</v>
      </c>
      <c r="D27" s="71">
        <f>B27-C27</f>
        <v>1269266.9699999988</v>
      </c>
      <c r="E27" s="72">
        <f>D27/C27</f>
        <v>0.14021853695604744</v>
      </c>
      <c r="F27" s="27">
        <v>11112492</v>
      </c>
      <c r="G27" s="73">
        <f>B27-F27</f>
        <v>-791162.4600000009</v>
      </c>
      <c r="H27" s="72">
        <f>G27/F27</f>
        <v>-0.07119577318930811</v>
      </c>
      <c r="I27" s="5"/>
      <c r="J27" s="5"/>
      <c r="K27" s="5"/>
      <c r="L27" s="5"/>
    </row>
    <row r="28" spans="1:12" ht="12.75">
      <c r="A28" s="74" t="s">
        <v>19</v>
      </c>
      <c r="B28" s="75">
        <f>E10</f>
        <v>7779235.04</v>
      </c>
      <c r="C28" s="34">
        <v>7267614.17</v>
      </c>
      <c r="D28" s="76">
        <f>B28-C28</f>
        <v>511620.8700000001</v>
      </c>
      <c r="E28" s="77">
        <f>D28/C28</f>
        <v>0.0703973626051753</v>
      </c>
      <c r="F28" s="35">
        <v>3780815</v>
      </c>
      <c r="G28" s="78">
        <f>B28-F28</f>
        <v>3998420.04</v>
      </c>
      <c r="H28" s="77">
        <f>G28/F28</f>
        <v>1.0575550615409641</v>
      </c>
      <c r="I28" s="5"/>
      <c r="J28" s="5"/>
      <c r="K28" s="5"/>
      <c r="L28" s="5"/>
    </row>
    <row r="29" spans="1:12" ht="13.5" thickBot="1">
      <c r="A29" s="79" t="s">
        <v>20</v>
      </c>
      <c r="B29" s="80">
        <f>E11</f>
        <v>5522848.03</v>
      </c>
      <c r="C29" s="42">
        <v>5247927.3</v>
      </c>
      <c r="D29" s="81">
        <f>B29-C29</f>
        <v>274920.73000000045</v>
      </c>
      <c r="E29" s="82">
        <f>D29/C29</f>
        <v>0.05238653553756365</v>
      </c>
      <c r="F29" s="43"/>
      <c r="G29" s="83">
        <v>0</v>
      </c>
      <c r="H29" s="82">
        <v>0</v>
      </c>
      <c r="I29" s="5"/>
      <c r="J29" s="5"/>
      <c r="K29" s="5"/>
      <c r="L29" s="5"/>
    </row>
    <row r="30" spans="1:12" ht="12.75" customHeight="1">
      <c r="A30" s="4"/>
      <c r="B30" s="4"/>
      <c r="C30" s="4"/>
      <c r="D30" s="4"/>
      <c r="E30" s="4"/>
      <c r="F30" s="4"/>
      <c r="G30" s="4"/>
      <c r="H30" s="4"/>
      <c r="I30" s="5"/>
      <c r="J30" s="5"/>
      <c r="K30" s="5"/>
      <c r="L30" s="5"/>
    </row>
    <row r="31" spans="1:12" ht="12.75" customHeight="1">
      <c r="A31" s="4"/>
      <c r="B31" s="4"/>
      <c r="C31" s="4"/>
      <c r="D31" s="4"/>
      <c r="E31" s="4"/>
      <c r="F31" s="4"/>
      <c r="G31" s="4"/>
      <c r="H31" s="4"/>
      <c r="I31" s="5"/>
      <c r="J31" s="5"/>
      <c r="K31" s="5"/>
      <c r="L31" s="5"/>
    </row>
    <row r="32" spans="1:12" ht="12.75" customHeight="1">
      <c r="A32" s="4"/>
      <c r="B32" s="4"/>
      <c r="C32" s="4"/>
      <c r="D32" s="4"/>
      <c r="E32" s="4"/>
      <c r="F32" s="4"/>
      <c r="G32" s="4"/>
      <c r="H32" s="4"/>
      <c r="I32" s="5"/>
      <c r="J32" s="5"/>
      <c r="K32" s="5"/>
      <c r="L32" s="5"/>
    </row>
    <row r="33" spans="1:12" ht="12.75" customHeight="1">
      <c r="A33" s="4"/>
      <c r="B33" s="4"/>
      <c r="C33" s="4"/>
      <c r="D33" s="4"/>
      <c r="E33" s="4"/>
      <c r="F33" s="4"/>
      <c r="G33" s="4"/>
      <c r="H33" s="4"/>
      <c r="I33" s="5"/>
      <c r="J33" s="5"/>
      <c r="K33" s="5"/>
      <c r="L33" s="5"/>
    </row>
    <row r="34" spans="1:12" ht="12.75" customHeight="1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" customHeight="1">
      <c r="A35" s="4"/>
      <c r="B35" s="4"/>
      <c r="C35" s="4"/>
      <c r="D35" s="4"/>
      <c r="E35" s="4"/>
      <c r="F35" s="4"/>
      <c r="G35" s="4"/>
      <c r="H35" s="4"/>
      <c r="I35" s="5"/>
      <c r="J35" s="5"/>
      <c r="K35" s="5"/>
      <c r="L35" s="5"/>
    </row>
    <row r="36" spans="1:12" ht="15" customHeight="1">
      <c r="A36" s="1" t="s">
        <v>0</v>
      </c>
      <c r="B36" s="7"/>
      <c r="C36" s="84"/>
      <c r="D36" s="84"/>
      <c r="E36" s="84"/>
      <c r="F36" s="4"/>
      <c r="G36" s="4"/>
      <c r="H36" s="4"/>
      <c r="I36" s="5"/>
      <c r="J36" s="5"/>
      <c r="K36" s="5"/>
      <c r="L36" s="5"/>
    </row>
    <row r="37" spans="1:12" ht="15">
      <c r="A37" s="1" t="s">
        <v>31</v>
      </c>
      <c r="B37" s="7"/>
      <c r="C37" s="84"/>
      <c r="D37" s="84"/>
      <c r="E37" s="84"/>
      <c r="F37" s="4"/>
      <c r="G37" s="4"/>
      <c r="H37" s="4"/>
      <c r="I37" s="5"/>
      <c r="J37" s="5"/>
      <c r="K37" s="5"/>
      <c r="L37" s="5"/>
    </row>
    <row r="38" spans="1:12" ht="15">
      <c r="A38" s="1" t="s">
        <v>32</v>
      </c>
      <c r="B38" s="85"/>
      <c r="C38" s="86" t="s">
        <v>33</v>
      </c>
      <c r="D38" s="84"/>
      <c r="E38" s="84"/>
      <c r="F38" s="4"/>
      <c r="G38" s="4"/>
      <c r="H38" s="4"/>
      <c r="I38" s="5"/>
      <c r="J38" s="5"/>
      <c r="K38" s="5"/>
      <c r="L38" s="5"/>
    </row>
    <row r="39" spans="1:12" ht="15">
      <c r="A39" s="1"/>
      <c r="B39" s="85"/>
      <c r="C39" s="86" t="s">
        <v>34</v>
      </c>
      <c r="D39" s="84"/>
      <c r="E39" s="84"/>
      <c r="F39" s="4"/>
      <c r="G39" s="4"/>
      <c r="H39" s="4"/>
      <c r="I39" s="5"/>
      <c r="J39" s="5"/>
      <c r="K39" s="5"/>
      <c r="L39" s="5"/>
    </row>
    <row r="40" spans="1:12" ht="18.75" customHeight="1">
      <c r="A40" s="10"/>
      <c r="B40" s="4"/>
      <c r="C40" s="87"/>
      <c r="D40" s="3"/>
      <c r="E40" s="3"/>
      <c r="F40" s="4"/>
      <c r="G40" s="4"/>
      <c r="H40" s="4"/>
      <c r="I40" s="5"/>
      <c r="J40" s="5"/>
      <c r="K40" s="5"/>
      <c r="L40" s="5"/>
    </row>
    <row r="41" spans="1:12" ht="13.5" thickBot="1">
      <c r="A41" s="88"/>
      <c r="B41" s="48"/>
      <c r="C41" s="88"/>
      <c r="D41" s="88"/>
      <c r="E41" s="88"/>
      <c r="F41" s="4"/>
      <c r="G41" s="4"/>
      <c r="H41" s="4"/>
      <c r="I41" s="5"/>
      <c r="J41" s="5"/>
      <c r="K41" s="5"/>
      <c r="L41" s="5"/>
    </row>
    <row r="42" spans="1:12" ht="12.75">
      <c r="A42" s="13"/>
      <c r="B42" s="14"/>
      <c r="C42" s="15" t="s">
        <v>35</v>
      </c>
      <c r="D42" s="15" t="s">
        <v>35</v>
      </c>
      <c r="E42" s="15" t="s">
        <v>35</v>
      </c>
      <c r="F42" s="15" t="s">
        <v>35</v>
      </c>
      <c r="G42" s="15" t="s">
        <v>35</v>
      </c>
      <c r="H42" s="4"/>
      <c r="I42" s="5"/>
      <c r="J42" s="5"/>
      <c r="K42" s="5"/>
      <c r="L42" s="5"/>
    </row>
    <row r="43" spans="1:12" ht="13.5" thickBot="1">
      <c r="A43" s="19" t="s">
        <v>10</v>
      </c>
      <c r="B43" s="20" t="s">
        <v>36</v>
      </c>
      <c r="C43" s="19" t="s">
        <v>13</v>
      </c>
      <c r="D43" s="19" t="s">
        <v>37</v>
      </c>
      <c r="E43" s="19" t="s">
        <v>38</v>
      </c>
      <c r="F43" s="19" t="s">
        <v>8</v>
      </c>
      <c r="G43" s="19" t="s">
        <v>39</v>
      </c>
      <c r="H43" s="4"/>
      <c r="I43" s="5"/>
      <c r="J43" s="5"/>
      <c r="K43" s="5"/>
      <c r="L43" s="5"/>
    </row>
    <row r="44" spans="1:12" ht="12.75">
      <c r="A44" s="23" t="s">
        <v>18</v>
      </c>
      <c r="B44" s="14">
        <v>37300</v>
      </c>
      <c r="C44" s="89">
        <f>D9+412478</f>
        <v>550757</v>
      </c>
      <c r="D44" s="90">
        <f>E9+31446241</f>
        <v>41767570.54</v>
      </c>
      <c r="E44" s="90">
        <f>F9+5660323</f>
        <v>7518162.3171999995</v>
      </c>
      <c r="F44" s="90">
        <f>G9+25785917</f>
        <v>34249407.2228</v>
      </c>
      <c r="G44" s="90">
        <f>0.185*F44</f>
        <v>6336140.336218</v>
      </c>
      <c r="H44" s="4"/>
      <c r="I44" s="5"/>
      <c r="J44" s="5"/>
      <c r="K44" s="5"/>
      <c r="L44" s="5"/>
    </row>
    <row r="45" spans="1:12" ht="12.75">
      <c r="A45" s="31" t="s">
        <v>19</v>
      </c>
      <c r="B45" s="20">
        <v>37762</v>
      </c>
      <c r="C45" s="91">
        <f>D10+624874</f>
        <v>826855</v>
      </c>
      <c r="D45" s="92">
        <f>E10+23579857</f>
        <v>31359092.04</v>
      </c>
      <c r="E45" s="92">
        <f>F10+4244374</f>
        <v>5644636.3072</v>
      </c>
      <c r="F45" s="92">
        <f>G10+19335483</f>
        <v>25714455.7328</v>
      </c>
      <c r="G45" s="92">
        <f>0.185*F45</f>
        <v>4757174.310568</v>
      </c>
      <c r="H45" s="4"/>
      <c r="I45" s="5"/>
      <c r="J45" s="5"/>
      <c r="K45" s="5"/>
      <c r="L45" s="5"/>
    </row>
    <row r="46" spans="1:12" ht="13.5" thickBot="1">
      <c r="A46" s="38" t="s">
        <v>20</v>
      </c>
      <c r="B46" s="39">
        <v>37974</v>
      </c>
      <c r="C46" s="93">
        <f>D11+552698</f>
        <v>739485</v>
      </c>
      <c r="D46" s="94">
        <f>E11+16272539</f>
        <v>21795387.03</v>
      </c>
      <c r="E46" s="94">
        <f>F11+2929057</f>
        <v>3923169.6454</v>
      </c>
      <c r="F46" s="94">
        <f>G11+13343481</f>
        <v>17872216.3846</v>
      </c>
      <c r="G46" s="94">
        <f>0.185*F46</f>
        <v>3306360.0311509995</v>
      </c>
      <c r="H46" s="4"/>
      <c r="I46" s="5"/>
      <c r="J46" s="5"/>
      <c r="K46" s="5"/>
      <c r="L46" s="5"/>
    </row>
    <row r="47" spans="1:12" ht="13.5" thickBot="1">
      <c r="A47" s="38" t="s">
        <v>21</v>
      </c>
      <c r="B47" s="39"/>
      <c r="C47" s="93">
        <f>SUM(C44:C46)</f>
        <v>2117097</v>
      </c>
      <c r="D47" s="94">
        <f>SUM(D44:D46)</f>
        <v>94922049.61</v>
      </c>
      <c r="E47" s="94">
        <f>SUM(E44:E46)</f>
        <v>17085968.2698</v>
      </c>
      <c r="F47" s="94">
        <f>SUM(F44:F46)</f>
        <v>77836079.3402</v>
      </c>
      <c r="G47" s="94">
        <f>SUM(G44:G46)</f>
        <v>14399674.677937001</v>
      </c>
      <c r="H47" s="4"/>
      <c r="I47" s="5"/>
      <c r="J47" s="5"/>
      <c r="K47" s="5"/>
      <c r="L47" s="5"/>
    </row>
    <row r="48" spans="1:12" ht="12">
      <c r="A48" s="5"/>
      <c r="B48" s="5"/>
      <c r="C48" s="95"/>
      <c r="D48" s="95"/>
      <c r="E48" s="95"/>
      <c r="F48" s="95"/>
      <c r="G48" s="95"/>
      <c r="H48" s="5"/>
      <c r="I48" s="5"/>
      <c r="J48" s="5"/>
      <c r="K48" s="5"/>
      <c r="L48" s="5"/>
    </row>
    <row r="49" spans="1:12" ht="1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2">
      <c r="A50" s="96"/>
      <c r="B50" s="96"/>
      <c r="C50" s="96"/>
      <c r="D50" s="96"/>
      <c r="E50" s="5"/>
      <c r="F50" s="5"/>
      <c r="G50" s="5"/>
      <c r="H50" s="5"/>
      <c r="I50" s="5"/>
      <c r="J50" s="5"/>
      <c r="K50" s="5"/>
      <c r="L50" s="5"/>
    </row>
    <row r="51" spans="1:12" ht="15">
      <c r="A51" s="97"/>
      <c r="B51" s="96"/>
      <c r="C51" s="96"/>
      <c r="D51" s="96"/>
      <c r="E51" s="5"/>
      <c r="F51" s="5"/>
      <c r="G51" s="5"/>
      <c r="H51" s="5"/>
      <c r="I51" s="5"/>
      <c r="J51" s="5"/>
      <c r="K51" s="5"/>
      <c r="L51" s="5"/>
    </row>
    <row r="52" spans="1:12" ht="12">
      <c r="A52" s="96"/>
      <c r="B52" s="96"/>
      <c r="C52" s="96"/>
      <c r="D52" s="96"/>
      <c r="E52" s="5"/>
      <c r="F52" s="5"/>
      <c r="G52" s="5"/>
      <c r="H52" s="5"/>
      <c r="I52" s="5"/>
      <c r="J52" s="5"/>
      <c r="K52" s="5"/>
      <c r="L52" s="5"/>
    </row>
    <row r="53" spans="1:12" ht="1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</sheetData>
  <mergeCells count="3">
    <mergeCell ref="C24:E24"/>
    <mergeCell ref="F24:H24"/>
    <mergeCell ref="F23:H23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0.5" bottom="0.5" header="0.5" footer="0.5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rtucker</cp:lastModifiedBy>
  <dcterms:created xsi:type="dcterms:W3CDTF">2004-11-16T00:14:01Z</dcterms:created>
  <dcterms:modified xsi:type="dcterms:W3CDTF">2004-11-16T00:20:15Z</dcterms:modified>
  <cp:category/>
  <cp:version/>
  <cp:contentType/>
  <cp:contentStatus/>
</cp:coreProperties>
</file>