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6-02\"/>
    </mc:Choice>
  </mc:AlternateContent>
  <xr:revisionPtr revIDLastSave="0" documentId="13_ncr:1_{317B5A5D-83DF-4C63-9E2F-4667944939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G26" i="2"/>
  <c r="G27" i="2"/>
  <c r="G28" i="2"/>
  <c r="F28" i="2"/>
  <c r="E28" i="2"/>
  <c r="E27" i="2"/>
  <c r="E26" i="2"/>
  <c r="G21" i="2"/>
  <c r="F21" i="2"/>
  <c r="E21" i="2"/>
  <c r="G20" i="2"/>
  <c r="F20" i="2"/>
  <c r="E20" i="2"/>
  <c r="G19" i="2"/>
  <c r="F19" i="2"/>
  <c r="E19" i="2"/>
  <c r="G15" i="2"/>
  <c r="E15" i="2"/>
  <c r="B9" i="2"/>
  <c r="C9" i="2"/>
  <c r="D9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F9" i="2"/>
  <c r="B10" i="2"/>
  <c r="F10" i="2" s="1"/>
  <c r="C10" i="2"/>
  <c r="D10" i="2"/>
  <c r="B11" i="2"/>
  <c r="C11" i="2"/>
  <c r="D11" i="2"/>
  <c r="B12" i="2"/>
  <c r="C12" i="2"/>
  <c r="D12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E14" i="6"/>
  <c r="D14" i="6"/>
  <c r="F14" i="5"/>
  <c r="D20" i="2" s="1"/>
  <c r="E14" i="5"/>
  <c r="D14" i="5"/>
  <c r="F14" i="4"/>
  <c r="D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B14" i="6"/>
  <c r="C21" i="2"/>
  <c r="C14" i="6"/>
  <c r="C14" i="3"/>
  <c r="C18" i="2"/>
  <c r="B14" i="3"/>
  <c r="B18" i="2"/>
  <c r="B15" i="2" l="1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<sst xmlns="http://schemas.openxmlformats.org/spreadsheetml/2006/main" count="67" uniqueCount="34">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</sst>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H15" sqref="H15"/>
    </sheetView>
  </sheetViews>
  <sheetFormatPr defaultColWidth="8.7109375" defaultRowHeight="15.75" x14ac:dyDescent="0.2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x14ac:dyDescent="0.25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 x14ac:dyDescent="0.25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 x14ac:dyDescent="0.25">
      <c r="A5" s="5" t="s">
        <v>33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 x14ac:dyDescent="0.25">
      <c r="A6" s="5" t="s">
        <v>10</v>
      </c>
      <c r="B6" s="6">
        <f>'FY26'!D5</f>
        <v>1185057</v>
      </c>
      <c r="C6" s="6">
        <f>'FY26'!E5</f>
        <v>130902</v>
      </c>
      <c r="D6" s="6">
        <f>'FY26'!F5</f>
        <v>10472</v>
      </c>
      <c r="E6" s="6">
        <f>'FY25'!D5</f>
        <v>1567307</v>
      </c>
      <c r="F6" s="15">
        <f t="shared" si="0"/>
        <v>-0.24388967828255728</v>
      </c>
      <c r="G6" s="6">
        <f>'FY25'!E5</f>
        <v>180057</v>
      </c>
      <c r="H6" s="15">
        <f t="shared" si="1"/>
        <v>-0.27299688431996533</v>
      </c>
    </row>
    <row r="7" spans="1:8" x14ac:dyDescent="0.25">
      <c r="A7" s="5" t="s">
        <v>11</v>
      </c>
      <c r="B7" s="6">
        <f>'FY26'!D6</f>
        <v>1163682</v>
      </c>
      <c r="C7" s="6">
        <f>'FY26'!E6</f>
        <v>143730</v>
      </c>
      <c r="D7" s="6">
        <f>'FY26'!F6</f>
        <v>11498</v>
      </c>
      <c r="E7" s="6">
        <f>'FY25'!D6</f>
        <v>1752829</v>
      </c>
      <c r="F7" s="15">
        <f t="shared" si="0"/>
        <v>-0.33611207938709364</v>
      </c>
      <c r="G7" s="6">
        <f>'FY25'!E6</f>
        <v>212276</v>
      </c>
      <c r="H7" s="15">
        <f t="shared" si="1"/>
        <v>-0.32290979667979425</v>
      </c>
    </row>
    <row r="8" spans="1:8" x14ac:dyDescent="0.25">
      <c r="A8" s="5" t="s">
        <v>12</v>
      </c>
      <c r="B8" s="6">
        <f>'FY26'!D7</f>
        <v>4822529</v>
      </c>
      <c r="C8" s="6">
        <f>'FY26'!E7</f>
        <v>483114</v>
      </c>
      <c r="D8" s="6">
        <f>'FY26'!F7</f>
        <v>38649</v>
      </c>
      <c r="E8" s="6">
        <f>'FY25'!D7</f>
        <v>2399698</v>
      </c>
      <c r="F8" s="15">
        <f t="shared" si="0"/>
        <v>1.0096399630286812</v>
      </c>
      <c r="G8" s="6">
        <f>'FY25'!E7</f>
        <v>285924</v>
      </c>
      <c r="H8" s="15">
        <f t="shared" si="1"/>
        <v>0.68965879044781131</v>
      </c>
    </row>
    <row r="9" spans="1:8" x14ac:dyDescent="0.25">
      <c r="A9" s="5" t="s">
        <v>13</v>
      </c>
      <c r="B9" s="6">
        <f>'FY26'!D8</f>
        <v>867329</v>
      </c>
      <c r="C9" s="6">
        <f>'FY26'!E8</f>
        <v>104256</v>
      </c>
      <c r="D9" s="6">
        <f>'FY26'!F8</f>
        <v>8340</v>
      </c>
      <c r="E9" s="6">
        <f>'FY25'!D8</f>
        <v>1076797</v>
      </c>
      <c r="F9" s="15">
        <f t="shared" si="0"/>
        <v>-0.19452877376144251</v>
      </c>
      <c r="G9" s="6">
        <f>'FY25'!E8</f>
        <v>135419</v>
      </c>
      <c r="H9" s="15">
        <f t="shared" si="1"/>
        <v>-0.23012280403783811</v>
      </c>
    </row>
    <row r="10" spans="1:8" ht="18.75" x14ac:dyDescent="0.3">
      <c r="A10" s="17" t="s">
        <v>14</v>
      </c>
      <c r="B10" s="18">
        <f>'FY26'!D9</f>
        <v>634095</v>
      </c>
      <c r="C10" s="18">
        <f>'FY26'!E9</f>
        <v>75046</v>
      </c>
      <c r="D10" s="18">
        <f>'FY26'!F9</f>
        <v>6004</v>
      </c>
      <c r="E10" s="18">
        <f>'FY25'!D9</f>
        <v>1037072</v>
      </c>
      <c r="F10" s="19">
        <f t="shared" si="0"/>
        <v>-0.38857186386287546</v>
      </c>
      <c r="G10" s="18">
        <f>'FY25'!E9</f>
        <v>126731</v>
      </c>
      <c r="H10" s="19">
        <f t="shared" si="1"/>
        <v>-0.40783233778633482</v>
      </c>
    </row>
    <row r="11" spans="1:8" ht="18.75" hidden="1" x14ac:dyDescent="0.3">
      <c r="A11" s="17" t="s">
        <v>15</v>
      </c>
      <c r="B11" s="18">
        <f>'FY26'!D10</f>
        <v>0</v>
      </c>
      <c r="C11" s="18">
        <f>'FY26'!E10</f>
        <v>0</v>
      </c>
      <c r="D11" s="18">
        <f>'FY26'!F10</f>
        <v>0</v>
      </c>
      <c r="E11" s="18">
        <f>'FY25'!D10</f>
        <v>590463</v>
      </c>
      <c r="F11" s="19">
        <f t="shared" si="0"/>
        <v>-1</v>
      </c>
      <c r="G11" s="18">
        <f>'FY25'!E10</f>
        <v>69642</v>
      </c>
      <c r="H11" s="19">
        <f t="shared" si="1"/>
        <v>-1</v>
      </c>
    </row>
    <row r="12" spans="1:8" ht="18.75" hidden="1" x14ac:dyDescent="0.3">
      <c r="A12" s="17" t="s">
        <v>16</v>
      </c>
      <c r="B12" s="18">
        <f>'FY26'!D11</f>
        <v>0</v>
      </c>
      <c r="C12" s="18">
        <f>'FY26'!E11</f>
        <v>0</v>
      </c>
      <c r="D12" s="18">
        <f>'FY26'!F11</f>
        <v>0</v>
      </c>
      <c r="E12" s="18">
        <f>'FY25'!D11</f>
        <v>689933</v>
      </c>
      <c r="F12" s="19">
        <f t="shared" si="0"/>
        <v>-1</v>
      </c>
      <c r="G12" s="18">
        <f>'FY25'!E11</f>
        <v>82457</v>
      </c>
      <c r="H12" s="19">
        <f t="shared" si="1"/>
        <v>-1</v>
      </c>
    </row>
    <row r="13" spans="1:8" ht="18.75" hidden="1" x14ac:dyDescent="0.3">
      <c r="A13" s="17" t="s">
        <v>17</v>
      </c>
      <c r="B13" s="18">
        <f>'FY26'!D12</f>
        <v>0</v>
      </c>
      <c r="C13" s="18">
        <f>'FY26'!E12</f>
        <v>0</v>
      </c>
      <c r="D13" s="18">
        <f>'FY26'!F12</f>
        <v>0</v>
      </c>
      <c r="E13" s="18">
        <f>'FY25'!D12</f>
        <v>671597</v>
      </c>
      <c r="F13" s="19">
        <f t="shared" si="0"/>
        <v>-1</v>
      </c>
      <c r="G13" s="18">
        <f>'FY25'!E12</f>
        <v>83128</v>
      </c>
      <c r="H13" s="19">
        <f t="shared" si="1"/>
        <v>-1</v>
      </c>
    </row>
    <row r="14" spans="1:8" ht="18.75" hidden="1" x14ac:dyDescent="0.3">
      <c r="A14" s="17" t="s">
        <v>18</v>
      </c>
      <c r="B14" s="18">
        <f>'FY26'!D13</f>
        <v>0</v>
      </c>
      <c r="C14" s="18">
        <f>'FY26'!E13</f>
        <v>0</v>
      </c>
      <c r="D14" s="18">
        <f>'FY26'!F13</f>
        <v>0</v>
      </c>
      <c r="E14" s="18">
        <f>'FY25'!D13</f>
        <v>496293</v>
      </c>
      <c r="F14" s="19">
        <f t="shared" si="0"/>
        <v>-1</v>
      </c>
      <c r="G14" s="18">
        <f>'FY25'!E13</f>
        <v>58348</v>
      </c>
      <c r="H14" s="19">
        <f t="shared" si="1"/>
        <v>-1</v>
      </c>
    </row>
    <row r="15" spans="1:8" ht="16.5" thickBot="1" x14ac:dyDescent="0.3">
      <c r="A15" s="22" t="s">
        <v>19</v>
      </c>
      <c r="B15" s="23">
        <f>SUM(B3:B14)</f>
        <v>10668573</v>
      </c>
      <c r="C15" s="23">
        <f>SUM(C3:C14)</f>
        <v>1165431</v>
      </c>
      <c r="D15" s="23">
        <f>SUM(D3:D14)</f>
        <v>93233</v>
      </c>
      <c r="E15" s="24">
        <f>SUM(E3:E10)</f>
        <v>10127597</v>
      </c>
      <c r="F15" s="16">
        <f t="shared" si="0"/>
        <v>5.3416027513733019E-2</v>
      </c>
      <c r="G15" s="24">
        <f>SUM(G3:G10)</f>
        <v>1190875</v>
      </c>
      <c r="H15" s="16">
        <f t="shared" si="1"/>
        <v>-2.1365802456177179E-2</v>
      </c>
    </row>
    <row r="16" spans="1:8" ht="16.5" thickTop="1" x14ac:dyDescent="0.25">
      <c r="E16" s="2"/>
      <c r="F16" s="3"/>
    </row>
    <row r="17" spans="1:7" ht="31.5" x14ac:dyDescent="0.25">
      <c r="B17" s="21" t="s">
        <v>1</v>
      </c>
      <c r="C17" s="21" t="s">
        <v>2</v>
      </c>
      <c r="D17" s="21" t="s">
        <v>3</v>
      </c>
      <c r="E17" s="25" t="s">
        <v>20</v>
      </c>
      <c r="F17" s="26" t="s">
        <v>21</v>
      </c>
      <c r="G17" s="26" t="s">
        <v>22</v>
      </c>
    </row>
    <row r="18" spans="1:7" hidden="1" x14ac:dyDescent="0.25">
      <c r="A18" s="1" t="s">
        <v>23</v>
      </c>
      <c r="B18" s="2">
        <f>'FY26'!D14</f>
        <v>10668573</v>
      </c>
      <c r="C18" s="2">
        <f>'FY26'!E14</f>
        <v>1165431</v>
      </c>
      <c r="D18" s="2">
        <f>'FY26'!F14</f>
        <v>93233</v>
      </c>
      <c r="E18" s="3"/>
      <c r="F18" s="3"/>
      <c r="G18" s="3"/>
    </row>
    <row r="19" spans="1:7" x14ac:dyDescent="0.25">
      <c r="A19" s="1" t="s">
        <v>24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>(B19-B20)/B20</f>
        <v>-1.78745902572508E-2</v>
      </c>
      <c r="F19" s="3">
        <f>(C19-C20)/C20</f>
        <v>8.5115964061298649E-2</v>
      </c>
      <c r="G19" s="3">
        <f>(D19-D20)/D20</f>
        <v>8.5106802908310908E-2</v>
      </c>
    </row>
    <row r="20" spans="1:7" x14ac:dyDescent="0.25">
      <c r="A20" s="1" t="s">
        <v>25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>(B20-B21)/B21</f>
        <v>-0.38938535017792053</v>
      </c>
      <c r="F20" s="3">
        <f>(C20-C21)/C21</f>
        <v>-0.36940955018331539</v>
      </c>
      <c r="G20" s="3">
        <f>(D20-D21)/D21</f>
        <v>-0.36940954507488644</v>
      </c>
    </row>
    <row r="21" spans="1:7" x14ac:dyDescent="0.25">
      <c r="A21" s="1" t="s">
        <v>26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>(B21-B22)/B22</f>
        <v>4.7631893847418942E-2</v>
      </c>
      <c r="F21" s="28">
        <f>(C21-C22)/C22</f>
        <v>4.4725196332532567E-4</v>
      </c>
      <c r="G21" s="28">
        <f>(D21-D22)/D22</f>
        <v>4.4721043412591509E-4</v>
      </c>
    </row>
    <row r="22" spans="1:7" x14ac:dyDescent="0.25">
      <c r="A22" s="1" t="s">
        <v>27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 x14ac:dyDescent="0.25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 x14ac:dyDescent="0.25">
      <c r="A25" s="1">
        <v>2025</v>
      </c>
      <c r="B25" s="2">
        <f>SUM('FY25'!D8:D13,'FY26'!D2:D7)</f>
        <v>13729304</v>
      </c>
      <c r="C25" s="2">
        <f>SUM('FY25'!E8:E13,'FY26'!E2:E7)</f>
        <v>1541854</v>
      </c>
      <c r="D25" s="2">
        <f>SUM('FY25'!F8:F13,'FY26'!F2:F7)</f>
        <v>123346</v>
      </c>
      <c r="E25" s="3"/>
      <c r="F25" s="3"/>
      <c r="G25" s="3"/>
    </row>
    <row r="26" spans="1:7" x14ac:dyDescent="0.25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>(B26-B27)/B27</f>
        <v>1.2812683979174627E-2</v>
      </c>
      <c r="F26" s="3">
        <f>(C26-C27)/C27</f>
        <v>7.3597659295624174E-2</v>
      </c>
      <c r="G26" s="3">
        <f>(D26-D27)/D27</f>
        <v>7.3597813554569083E-2</v>
      </c>
    </row>
    <row r="27" spans="1:7" x14ac:dyDescent="0.25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>(B27-B28)/B28</f>
        <v>-0.44821138955876727</v>
      </c>
      <c r="F27" s="3">
        <f>(C27-C28)/C28</f>
        <v>-0.43541195782696135</v>
      </c>
      <c r="G27" s="3">
        <f>(D27-D28)/D28</f>
        <v>-0.43541207355886713</v>
      </c>
    </row>
    <row r="28" spans="1:7" x14ac:dyDescent="0.25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>(B28-B29)/B29</f>
        <v>0.82325709931128954</v>
      </c>
      <c r="F28" s="3">
        <f>(C28-C29)/C29</f>
        <v>0.71921626358916413</v>
      </c>
      <c r="G28" s="3">
        <f>(D28-D29)/D29</f>
        <v>0.7192164515923406</v>
      </c>
    </row>
    <row r="29" spans="1:7" x14ac:dyDescent="0.25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3" spans="5:5" x14ac:dyDescent="0.2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D10" sqref="D10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0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 x14ac:dyDescent="0.2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 x14ac:dyDescent="0.2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 x14ac:dyDescent="0.2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 x14ac:dyDescent="0.25">
      <c r="A6" s="10">
        <v>45962</v>
      </c>
      <c r="B6" s="15">
        <f>(D6-'FY25'!D6)/'FY25'!D6</f>
        <v>-0.33611207938709364</v>
      </c>
      <c r="C6" s="15">
        <f>(E6-'FY25'!E6)/'FY25'!E6</f>
        <v>-0.32290979667979425</v>
      </c>
      <c r="D6" s="6">
        <v>1163682</v>
      </c>
      <c r="E6" s="6">
        <v>143730</v>
      </c>
      <c r="F6" s="6">
        <v>11498</v>
      </c>
    </row>
    <row r="7" spans="1:6" ht="15.75" x14ac:dyDescent="0.25">
      <c r="A7" s="10">
        <v>45992</v>
      </c>
      <c r="B7" s="15">
        <f>(D7-'FY25'!D7)/'FY25'!D7</f>
        <v>1.0096399630286812</v>
      </c>
      <c r="C7" s="15">
        <f>(E7-'FY25'!E7)/'FY25'!E7</f>
        <v>0.68965879044781131</v>
      </c>
      <c r="D7" s="6">
        <v>4822529</v>
      </c>
      <c r="E7" s="6">
        <v>483114</v>
      </c>
      <c r="F7" s="6">
        <v>38649</v>
      </c>
    </row>
    <row r="8" spans="1:6" ht="15.75" x14ac:dyDescent="0.25">
      <c r="A8" s="10">
        <v>46023</v>
      </c>
      <c r="B8" s="15">
        <f>(D8-'FY25'!D8)/'FY25'!D8</f>
        <v>-0.19452877376144251</v>
      </c>
      <c r="C8" s="15">
        <f>(E8-'FY25'!E8)/'FY25'!E8</f>
        <v>-0.23012280403783811</v>
      </c>
      <c r="D8" s="6">
        <v>867329</v>
      </c>
      <c r="E8" s="6">
        <v>104256</v>
      </c>
      <c r="F8" s="6">
        <v>8340</v>
      </c>
    </row>
    <row r="9" spans="1:6" ht="15.75" x14ac:dyDescent="0.25">
      <c r="A9" s="10">
        <v>46054</v>
      </c>
      <c r="B9" s="15">
        <f>(D9-'FY25'!D9)/'FY25'!D9</f>
        <v>-0.38857186386287546</v>
      </c>
      <c r="C9" s="15">
        <f>(E9-'FY25'!E9)/'FY25'!E9</f>
        <v>-0.40783233778633482</v>
      </c>
      <c r="D9" s="6">
        <v>634095</v>
      </c>
      <c r="E9" s="6">
        <v>75046</v>
      </c>
      <c r="F9" s="6">
        <v>6004</v>
      </c>
    </row>
    <row r="10" spans="1:6" ht="15.75" x14ac:dyDescent="0.25">
      <c r="A10" s="10">
        <v>46082</v>
      </c>
      <c r="B10" s="15">
        <f>(D10-'FY25'!D10)/'FY25'!D10</f>
        <v>-1</v>
      </c>
      <c r="C10" s="15">
        <f>(E10-'FY25'!E10)/'FY25'!E10</f>
        <v>-1</v>
      </c>
      <c r="D10" s="6"/>
      <c r="E10" s="6"/>
      <c r="F10" s="6"/>
    </row>
    <row r="11" spans="1:6" ht="15.75" x14ac:dyDescent="0.25">
      <c r="A11" s="10">
        <v>46113</v>
      </c>
      <c r="B11" s="15">
        <f>(D11-'FY25'!D11)/'FY25'!D11</f>
        <v>-1</v>
      </c>
      <c r="C11" s="15">
        <f>(E11-'FY25'!E11)/'FY25'!E11</f>
        <v>-1</v>
      </c>
      <c r="D11" s="6"/>
      <c r="E11" s="6"/>
      <c r="F11" s="6"/>
    </row>
    <row r="12" spans="1:6" ht="15.75" x14ac:dyDescent="0.25">
      <c r="A12" s="10">
        <v>46143</v>
      </c>
      <c r="B12" s="15">
        <f>(D12-'FY25'!D12)/'FY25'!D12</f>
        <v>-1</v>
      </c>
      <c r="C12" s="15">
        <f>(E12-'FY25'!E12)/'FY25'!E12</f>
        <v>-1</v>
      </c>
      <c r="D12" s="6"/>
      <c r="E12" s="6"/>
      <c r="F12" s="6"/>
    </row>
    <row r="13" spans="1:6" ht="15.75" x14ac:dyDescent="0.25">
      <c r="A13" s="10">
        <v>46174</v>
      </c>
      <c r="B13" s="15">
        <f>(D13-'FY25'!D13)/'FY25'!D13</f>
        <v>-1</v>
      </c>
      <c r="C13" s="15">
        <f>(E13-'FY25'!E13)/'FY25'!E13</f>
        <v>-1</v>
      </c>
      <c r="D13" s="8"/>
      <c r="E13" s="8"/>
      <c r="F13" s="8"/>
    </row>
    <row r="14" spans="1:6" ht="16.5" thickBot="1" x14ac:dyDescent="0.3">
      <c r="A14" s="5" t="s">
        <v>30</v>
      </c>
      <c r="B14" s="16">
        <f>(D14-'FY22'!D14)/'FY22'!D14</f>
        <v>-0.46702023195640346</v>
      </c>
      <c r="C14" s="16">
        <f>(E14-'FY22'!E14)/'FY22'!E14</f>
        <v>-0.46254918041091553</v>
      </c>
      <c r="D14" s="9">
        <f>SUM(D2:D13)</f>
        <v>10668573</v>
      </c>
      <c r="E14" s="9">
        <f>SUM(E2:E13)</f>
        <v>1165431</v>
      </c>
      <c r="F14" s="9">
        <f>SUM(F2:F13)</f>
        <v>93233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31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 x14ac:dyDescent="0.2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 x14ac:dyDescent="0.2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 x14ac:dyDescent="0.2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 x14ac:dyDescent="0.2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 x14ac:dyDescent="0.2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 x14ac:dyDescent="0.2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 x14ac:dyDescent="0.2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 x14ac:dyDescent="0.2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 x14ac:dyDescent="0.2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 x14ac:dyDescent="0.2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 x14ac:dyDescent="0.2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 x14ac:dyDescent="0.3">
      <c r="A14" s="5" t="s">
        <v>30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32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 x14ac:dyDescent="0.2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 x14ac:dyDescent="0.2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 x14ac:dyDescent="0.2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 x14ac:dyDescent="0.2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 x14ac:dyDescent="0.2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 x14ac:dyDescent="0.2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 x14ac:dyDescent="0.2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 x14ac:dyDescent="0.2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 x14ac:dyDescent="0.2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 x14ac:dyDescent="0.2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 x14ac:dyDescent="0.2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 x14ac:dyDescent="0.3">
      <c r="A14" s="5" t="s">
        <v>30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26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 x14ac:dyDescent="0.2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 x14ac:dyDescent="0.2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 x14ac:dyDescent="0.2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 x14ac:dyDescent="0.2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 x14ac:dyDescent="0.2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 x14ac:dyDescent="0.2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 x14ac:dyDescent="0.2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 x14ac:dyDescent="0.2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 x14ac:dyDescent="0.2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 x14ac:dyDescent="0.2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 x14ac:dyDescent="0.2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 x14ac:dyDescent="0.3">
      <c r="A14" s="5" t="s">
        <v>30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27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 x14ac:dyDescent="0.2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 x14ac:dyDescent="0.2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 x14ac:dyDescent="0.2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 x14ac:dyDescent="0.2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 x14ac:dyDescent="0.2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 x14ac:dyDescent="0.2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 x14ac:dyDescent="0.2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 x14ac:dyDescent="0.2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 x14ac:dyDescent="0.2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 x14ac:dyDescent="0.2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 x14ac:dyDescent="0.2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 x14ac:dyDescent="0.3">
      <c r="A14" s="5" t="s">
        <v>30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dcterms:created xsi:type="dcterms:W3CDTF">2022-01-18T16:08:25Z</dcterms:created>
  <dcterms:modified xsi:type="dcterms:W3CDTF">2026-03-11T14:24:04Z</dcterms:modified>
  <cp:category/>
  <cp:contentStatus/>
</cp:coreProperties>
</file>