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Racetrack Revenue" sheetId="1" r:id="rId1"/>
  </sheets>
  <calcPr calcId="125725"/>
</workbook>
</file>

<file path=xl/calcChain.xml><?xml version="1.0" encoding="utf-8"?>
<calcChain xmlns="http://schemas.openxmlformats.org/spreadsheetml/2006/main">
  <c r="D50" i="1"/>
  <c r="C50"/>
  <c r="E49"/>
  <c r="F49" s="1"/>
  <c r="G49" s="1"/>
  <c r="F48"/>
  <c r="G48" s="1"/>
  <c r="E48"/>
  <c r="E47"/>
  <c r="F47" s="1"/>
  <c r="G47" s="1"/>
  <c r="F46"/>
  <c r="F50" s="1"/>
  <c r="E46"/>
  <c r="E50" s="1"/>
  <c r="F32"/>
  <c r="C32"/>
  <c r="B31"/>
  <c r="G31" s="1"/>
  <c r="H31" s="1"/>
  <c r="B30"/>
  <c r="G30" s="1"/>
  <c r="H30" s="1"/>
  <c r="B29"/>
  <c r="G29" s="1"/>
  <c r="H29" s="1"/>
  <c r="B28"/>
  <c r="B32" s="1"/>
  <c r="E13"/>
  <c r="F12"/>
  <c r="G12" s="1"/>
  <c r="H12" s="1"/>
  <c r="F11"/>
  <c r="G11" s="1"/>
  <c r="H11" s="1"/>
  <c r="F10"/>
  <c r="G10" s="1"/>
  <c r="H10" s="1"/>
  <c r="F9"/>
  <c r="G9" s="1"/>
  <c r="D9"/>
  <c r="D13" s="1"/>
  <c r="G13" l="1"/>
  <c r="H9"/>
  <c r="H13" s="1"/>
  <c r="F13"/>
  <c r="D28"/>
  <c r="G28"/>
  <c r="D30"/>
  <c r="E30" s="1"/>
  <c r="G46"/>
  <c r="G50" s="1"/>
  <c r="D29"/>
  <c r="E29" s="1"/>
  <c r="D31"/>
  <c r="E31" s="1"/>
  <c r="H28" l="1"/>
  <c r="G32"/>
  <c r="H32" s="1"/>
  <c r="D32"/>
  <c r="E32" s="1"/>
  <c r="E28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<sst xmlns="http://schemas.openxmlformats.org/spreadsheetml/2006/main" count="60" uniqueCount="41">
  <si>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</si>
  <si>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</si>
  <si>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</si>
  <si>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</si>
  <si>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APRIL 2011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</si>
  <si>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</si>
  <si>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</si>
  <si>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</si>
  <si>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</si>
  <si>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</si>
  <si>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</si>
  <si>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</si>
  <si>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</si>
  <si>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</si>
  <si>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</si>
  <si>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</si>
  <si>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</si>
  <si>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</si>
  <si>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</si>
  <si>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</si>
  <si>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</si>
  <si>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</si>
  <si>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</si>
  <si>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</si>
  <si>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</si>
  <si>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</si>
  <si>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</si>
  <si>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</si>
  <si>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</si>
  <si>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</si>
  <si>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</si>
  <si>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</si>
  <si>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</si>
  <si>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</si>
  <si>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2010 - APRIL 30, 2011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</si>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</sst>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8" fillId="0" borderId="0" applyFont="0" applyFill="0" applyBorder="0" applyAlignment="0" applyProtection="0"/>
    <xf numFmtId="0" fontId="8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  <xf numFmtId="0" fontId="4" fillId="0" borderId="0" xfId="4" applyFont="1" applyFill="1" applyAlignment="1">
      <alignment horizontal="center"/>
    </xf>
    <xf numFmtId="0" fontId="1" fillId="0" borderId="0" xfId="4" applyFont="1" applyFill="1" applyAlignment="1">
      <alignment horizontal="center"/>
    </xf>
  </cellXfs>
  <cellStyles count="7">
    <cellStyle name="Comma" xfId="1" builtinId="3"/>
    <cellStyle name="Currency" xfId="2" builtinId="4"/>
    <cellStyle name="Currency 2" xfId="5"/>
    <cellStyle name="Normal" xfId="0" builtinId="0"/>
    <cellStyle name="Normal 2" xfId="6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8988" y="3005137"/>
          <a:ext cx="133350" cy="26003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43625" y="2943225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/>
  </sheetViews>
  <sheetFormatPr defaultRowHeight="12"/>
  <cols>
    <col min="1" max="1" width="15.875" style="6" customWidth="1"/>
    <col min="2" max="2" width="11.5" style="6" customWidth="1"/>
    <col min="3" max="3" width="10.875" style="6" customWidth="1"/>
    <col min="4" max="4" width="11.125" style="6" customWidth="1"/>
    <col min="5" max="5" width="13.625" style="6" customWidth="1"/>
    <col min="6" max="6" width="13.75" style="6" customWidth="1"/>
    <col min="7" max="7" width="11.5" style="6" customWidth="1"/>
    <col min="8" max="8" width="11.625" style="6" customWidth="1"/>
    <col min="9" max="9" width="11.75" style="6" customWidth="1"/>
    <col min="10" max="16384" width="9" style="6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30</v>
      </c>
      <c r="D9" s="26">
        <f>158648</f>
        <v>158648</v>
      </c>
      <c r="E9" s="27">
        <v>15052625.43</v>
      </c>
      <c r="F9" s="28">
        <f>E9*0.18</f>
        <v>2709472.5773999998</v>
      </c>
      <c r="G9" s="28">
        <f>E9-F9</f>
        <v>12343152.852600001</v>
      </c>
      <c r="H9" s="29">
        <f>G9*0.185</f>
        <v>2283483.277731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30</v>
      </c>
      <c r="D10" s="34">
        <v>136658</v>
      </c>
      <c r="E10" s="35">
        <v>6439209.5999999996</v>
      </c>
      <c r="F10" s="36">
        <f>E10*0.18</f>
        <v>1159057.7279999999</v>
      </c>
      <c r="G10" s="36">
        <f>E10-F10</f>
        <v>5280151.8719999995</v>
      </c>
      <c r="H10" s="37">
        <f>G10*0.185</f>
        <v>976828.0963199999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30</v>
      </c>
      <c r="D11" s="34">
        <v>139936</v>
      </c>
      <c r="E11" s="35">
        <v>8339887.9299999997</v>
      </c>
      <c r="F11" s="36">
        <f>E11*0.18</f>
        <v>1501179.8273999998</v>
      </c>
      <c r="G11" s="36">
        <f>E11-F11</f>
        <v>6838708.1025999999</v>
      </c>
      <c r="H11" s="37">
        <f>G11*0.185</f>
        <v>1265160.9989809999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30</v>
      </c>
      <c r="D12" s="41">
        <v>61496</v>
      </c>
      <c r="E12" s="42">
        <v>3717382.31</v>
      </c>
      <c r="F12" s="43">
        <f>E12*0.18</f>
        <v>669128.81579999998</v>
      </c>
      <c r="G12" s="43">
        <f>E12-F12</f>
        <v>3048253.4942000001</v>
      </c>
      <c r="H12" s="44">
        <f>G12*0.185</f>
        <v>563926.89642700006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496738</v>
      </c>
      <c r="E13" s="43">
        <f>SUM(E9:E12)</f>
        <v>33549105.27</v>
      </c>
      <c r="F13" s="43">
        <f>SUM(F9:F12)</f>
        <v>6038838.9485999998</v>
      </c>
      <c r="G13" s="43">
        <f>SUM(G9:G12)</f>
        <v>27510266.321400002</v>
      </c>
      <c r="H13" s="44">
        <f>SUM(H9:H12)</f>
        <v>5089399.2694589999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27</v>
      </c>
      <c r="B24" s="4"/>
      <c r="C24" s="4"/>
      <c r="D24" s="4"/>
      <c r="E24" s="4"/>
      <c r="F24" s="107"/>
      <c r="G24" s="107"/>
      <c r="H24" s="107"/>
      <c r="I24" s="5"/>
      <c r="J24" s="5"/>
      <c r="K24" s="5"/>
      <c r="L24" s="5"/>
    </row>
    <row r="25" spans="1:12" ht="15">
      <c r="A25" s="56"/>
      <c r="B25" s="57"/>
      <c r="C25" s="108" t="s">
        <v>28</v>
      </c>
      <c r="D25" s="108"/>
      <c r="E25" s="108"/>
      <c r="F25" s="108" t="s">
        <v>29</v>
      </c>
      <c r="G25" s="108"/>
      <c r="H25" s="108"/>
      <c r="I25" s="5"/>
      <c r="J25" s="5"/>
      <c r="K25" s="5"/>
      <c r="L25" s="5"/>
    </row>
    <row r="26" spans="1:12" ht="13.5" thickBot="1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5" thickBot="1">
      <c r="A27" s="63" t="s">
        <v>10</v>
      </c>
      <c r="B27" s="64">
        <v>40634</v>
      </c>
      <c r="C27" s="65">
        <v>40603</v>
      </c>
      <c r="D27" s="66" t="s">
        <v>30</v>
      </c>
      <c r="E27" s="67" t="s">
        <v>31</v>
      </c>
      <c r="F27" s="68">
        <v>40269</v>
      </c>
      <c r="G27" s="66" t="s">
        <v>30</v>
      </c>
      <c r="H27" s="67" t="s">
        <v>31</v>
      </c>
      <c r="I27" s="5"/>
      <c r="J27" s="5"/>
      <c r="K27" s="5"/>
      <c r="L27" s="5"/>
    </row>
    <row r="28" spans="1:12" ht="12.75">
      <c r="A28" s="69" t="s">
        <v>18</v>
      </c>
      <c r="B28" s="70">
        <f>E9</f>
        <v>15052625.43</v>
      </c>
      <c r="C28" s="27">
        <v>15461067.640000001</v>
      </c>
      <c r="D28" s="71">
        <f>B28-C28</f>
        <v>-408442.21000000089</v>
      </c>
      <c r="E28" s="72">
        <f>D28/C28</f>
        <v>-2.6417464790290567E-2</v>
      </c>
      <c r="F28" s="73">
        <v>14595861.35</v>
      </c>
      <c r="G28" s="74">
        <f>B28-F28</f>
        <v>456764.08000000007</v>
      </c>
      <c r="H28" s="72">
        <f>G28/F28</f>
        <v>3.1294081866569672E-2</v>
      </c>
      <c r="I28" s="5"/>
      <c r="J28" s="5"/>
      <c r="K28" s="5"/>
      <c r="L28" s="5"/>
    </row>
    <row r="29" spans="1:12" ht="12.75">
      <c r="A29" s="75" t="s">
        <v>19</v>
      </c>
      <c r="B29" s="76">
        <f>E10</f>
        <v>6439209.5999999996</v>
      </c>
      <c r="C29" s="35">
        <v>6651790.2800000003</v>
      </c>
      <c r="D29" s="77">
        <f>B29-C29</f>
        <v>-212580.68000000063</v>
      </c>
      <c r="E29" s="78">
        <f>D29/C29</f>
        <v>-3.1958415862744338E-2</v>
      </c>
      <c r="F29" s="50">
        <v>6442869.7199999997</v>
      </c>
      <c r="G29" s="79">
        <f>B29-F29</f>
        <v>-3660.1200000001118</v>
      </c>
      <c r="H29" s="78">
        <f>G29/F29</f>
        <v>-5.6808846974483159E-4</v>
      </c>
      <c r="I29" s="5"/>
      <c r="J29" s="5"/>
      <c r="K29" s="5"/>
      <c r="L29" s="5"/>
    </row>
    <row r="30" spans="1:12" ht="12.75">
      <c r="A30" s="75" t="s">
        <v>20</v>
      </c>
      <c r="B30" s="76">
        <f>E11</f>
        <v>8339887.9299999997</v>
      </c>
      <c r="C30" s="35">
        <v>8570347.0899999999</v>
      </c>
      <c r="D30" s="77">
        <f>B30-C30</f>
        <v>-230459.16000000015</v>
      </c>
      <c r="E30" s="78">
        <f>D30/C30</f>
        <v>-2.6890294824687216E-2</v>
      </c>
      <c r="F30" s="50">
        <v>8274860.4199999999</v>
      </c>
      <c r="G30" s="79">
        <f>B30-F30</f>
        <v>65027.509999999776</v>
      </c>
      <c r="H30" s="78">
        <f>G30/F30</f>
        <v>7.8584419191930939E-3</v>
      </c>
      <c r="I30" s="5"/>
      <c r="J30" s="5"/>
      <c r="K30" s="5"/>
      <c r="L30" s="5"/>
    </row>
    <row r="31" spans="1:12" ht="13.5" thickBot="1">
      <c r="A31" s="80" t="s">
        <v>21</v>
      </c>
      <c r="B31" s="81">
        <f>E12</f>
        <v>3717382.31</v>
      </c>
      <c r="C31" s="42">
        <v>4652857.45</v>
      </c>
      <c r="D31" s="82">
        <f>B31-C31</f>
        <v>-935475.14000000013</v>
      </c>
      <c r="E31" s="83">
        <f>D31/C31</f>
        <v>-0.20105390075941401</v>
      </c>
      <c r="F31" s="84">
        <v>3527087.34</v>
      </c>
      <c r="G31" s="85">
        <f>B31-F31</f>
        <v>190294.9700000002</v>
      </c>
      <c r="H31" s="83">
        <f>G31/F31</f>
        <v>5.3952440542626372E-2</v>
      </c>
      <c r="I31" s="5"/>
      <c r="J31" s="5"/>
      <c r="K31" s="5"/>
      <c r="L31" s="5"/>
    </row>
    <row r="32" spans="1:12" ht="12.75" customHeight="1" thickBot="1">
      <c r="A32" s="86"/>
      <c r="B32" s="87">
        <f>SUM(B28:B31)</f>
        <v>33549105.27</v>
      </c>
      <c r="C32" s="87">
        <f>SUM(C28:C31)</f>
        <v>35336062.460000001</v>
      </c>
      <c r="D32" s="88">
        <f>SUM(D28:D31)</f>
        <v>-1786957.1900000018</v>
      </c>
      <c r="E32" s="83">
        <f>D32/C32</f>
        <v>-5.0570354068816124E-2</v>
      </c>
      <c r="F32" s="89">
        <f>SUM(F28:F31)</f>
        <v>32840678.830000002</v>
      </c>
      <c r="G32" s="88">
        <f>SUM(G28:G31)</f>
        <v>708426.44</v>
      </c>
      <c r="H32" s="83">
        <f>G32/F32</f>
        <v>2.1571613780189326E-2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5">
      <c r="A39" s="1" t="s">
        <v>32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5">
      <c r="A40" s="1" t="s">
        <v>33</v>
      </c>
      <c r="B40" s="92"/>
      <c r="C40" s="93" t="s">
        <v>34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5">
      <c r="A41" s="1"/>
      <c r="B41" s="92"/>
      <c r="C41" s="93" t="s">
        <v>35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6">
        <v>1607659</v>
      </c>
      <c r="D46" s="97">
        <v>142119867.28</v>
      </c>
      <c r="E46" s="97">
        <f>D46*0.18</f>
        <v>25581576.110399999</v>
      </c>
      <c r="F46" s="97">
        <f>D46-E46</f>
        <v>116538291.16960001</v>
      </c>
      <c r="G46" s="97">
        <f>0.185*F46</f>
        <v>21559583.866376001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98">
        <v>1409227</v>
      </c>
      <c r="D47" s="99">
        <v>63742107.18</v>
      </c>
      <c r="E47" s="99">
        <f>D47*0.18</f>
        <v>11473579.292399999</v>
      </c>
      <c r="F47" s="99">
        <f>D47-E47</f>
        <v>52268527.887600005</v>
      </c>
      <c r="G47" s="99">
        <f>0.185*F47</f>
        <v>9669677.6592060011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98">
        <v>1266765</v>
      </c>
      <c r="D48" s="99">
        <v>78300260.689999998</v>
      </c>
      <c r="E48" s="99">
        <f>D48*0.18</f>
        <v>14094046.924199998</v>
      </c>
      <c r="F48" s="99">
        <f>D48-E48</f>
        <v>64206213.765799999</v>
      </c>
      <c r="G48" s="99">
        <f>0.185*F48</f>
        <v>11878149.546673</v>
      </c>
      <c r="H48" s="4"/>
      <c r="I48" s="5"/>
      <c r="J48" s="5"/>
      <c r="K48" s="5"/>
      <c r="L48" s="5"/>
    </row>
    <row r="49" spans="1:12" ht="13.5" thickBot="1">
      <c r="A49" s="80" t="s">
        <v>21</v>
      </c>
      <c r="B49" s="39">
        <v>39344</v>
      </c>
      <c r="C49" s="100">
        <v>725394</v>
      </c>
      <c r="D49" s="101">
        <v>38984978.530000001</v>
      </c>
      <c r="E49" s="101">
        <f>D49*0.18</f>
        <v>7017296.1354</v>
      </c>
      <c r="F49" s="101">
        <f>D49-E49</f>
        <v>31967682.3946</v>
      </c>
      <c r="G49" s="101">
        <f>0.185*F49</f>
        <v>5914021.243001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0">
        <f>SUM(C46:C49)</f>
        <v>5009045</v>
      </c>
      <c r="D50" s="101">
        <f>SUM(D46:D49)</f>
        <v>323147213.67999995</v>
      </c>
      <c r="E50" s="101">
        <f>SUM(E46:E49)</f>
        <v>58166498.462399989</v>
      </c>
      <c r="F50" s="101">
        <f>SUM(F46:F49)</f>
        <v>264980715.21760002</v>
      </c>
      <c r="G50" s="101">
        <f>SUM(G46:G49)</f>
        <v>49021432.315256</v>
      </c>
      <c r="H50" s="4"/>
      <c r="I50" s="5"/>
      <c r="J50" s="5"/>
      <c r="K50" s="5"/>
      <c r="L50" s="5"/>
    </row>
    <row r="51" spans="1:12" ht="12.75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2.75">
      <c r="A52" s="5"/>
      <c r="B52" s="5"/>
      <c r="C52" s="102"/>
      <c r="D52" s="102"/>
      <c r="E52" s="102"/>
      <c r="F52" s="102"/>
      <c r="G52" s="102"/>
      <c r="H52" s="5"/>
      <c r="I52" s="5"/>
      <c r="J52" s="5"/>
      <c r="K52" s="5"/>
      <c r="L52" s="5"/>
    </row>
    <row r="53" spans="1:12" ht="14.25">
      <c r="A53" s="103"/>
      <c r="B53" s="103"/>
      <c r="C53" s="104"/>
      <c r="D53" s="104"/>
      <c r="E53" s="105"/>
      <c r="F53" s="105"/>
      <c r="G53" s="105"/>
      <c r="H53" s="5"/>
      <c r="I53" s="5"/>
      <c r="J53" s="5"/>
      <c r="K53" s="5"/>
      <c r="L53" s="5"/>
    </row>
    <row r="54" spans="1:12" ht="15">
      <c r="A54" s="106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2011-05-16T21:53:10Z</dcterms:created>
  <dcterms:modified xsi:type="dcterms:W3CDTF">2011-05-19T12:17:29Z</dcterms:modified>
</cp:coreProperties>
</file>