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3-12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G61" i="1"/>
  <c r="G62" i="1" s="1"/>
  <c r="F61" i="1"/>
  <c r="E61" i="1"/>
  <c r="E62" i="1" s="1"/>
  <c r="D61" i="1"/>
  <c r="D62" i="1" s="1"/>
  <c r="C61" i="1"/>
  <c r="C62" i="1" s="1"/>
  <c r="D58" i="1"/>
  <c r="G57" i="1"/>
  <c r="G58" i="1" s="1"/>
  <c r="F57" i="1"/>
  <c r="F58" i="1" s="1"/>
  <c r="E57" i="1"/>
  <c r="E58" i="1" s="1"/>
  <c r="D57" i="1"/>
  <c r="C57" i="1"/>
  <c r="C58" i="1" s="1"/>
  <c r="F54" i="1"/>
  <c r="G53" i="1"/>
  <c r="G54" i="1" s="1"/>
  <c r="F53" i="1"/>
  <c r="E53" i="1"/>
  <c r="E54" i="1" s="1"/>
  <c r="D53" i="1"/>
  <c r="D54" i="1" s="1"/>
  <c r="C53" i="1"/>
  <c r="C54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<sst xmlns="http://schemas.openxmlformats.org/spreadsheetml/2006/main" count="66" uniqueCount="47">
  <si>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</si>
  <si>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</si>
  <si>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</si>
  <si>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</si>
  <si>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DECEMBER 2023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</si>
  <si>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</si>
  <si>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</si>
  <si>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</si>
  <si>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</si>
  <si>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</si>
  <si>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</si>
  <si>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</si>
  <si>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</si>
  <si>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</si>
  <si>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</si>
  <si>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</si>
  <si>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</si>
  <si>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</si>
  <si>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</si>
  <si>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</si>
  <si>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</si>
  <si>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</si>
  <si>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</si>
  <si>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</si>
  <si>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</si>
  <si>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</si>
  <si>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</si>
  <si>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</si>
  <si>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</si>
  <si>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</si>
  <si>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</si>
  <si>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</si>
  <si>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</si>
  <si>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</si>
  <si>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2023 - DECEMBER 31, 2023</t>
  </si>
  <si>
    <t xml:space="preserve">      </t>
  </si>
  <si>
    <t>FYTD</t>
  </si>
  <si>
    <t>Opening Date</t>
  </si>
  <si>
    <t>Total AGR</t>
  </si>
  <si>
    <t>Support Deduct.</t>
  </si>
  <si>
    <t>State Tax</t>
  </si>
  <si>
    <t>July 2022 - December 2022</t>
  </si>
  <si>
    <t>FY 23/24 - FY 22/23</t>
  </si>
  <si>
    <t>July 2021 - December 2021</t>
  </si>
  <si>
    <t>FY 23/24 - FY 21/22</t>
  </si>
  <si>
    <t>July 2020 -December 2020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</si>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</sst>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0" fillId="0" borderId="14" xfId="0" applyFill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0" fillId="0" borderId="18" xfId="0" applyFill="1" applyBorder="1"/>
    <xf numFmtId="164" fontId="0" fillId="0" borderId="19" xfId="0" applyFill="1" applyBorder="1"/>
    <xf numFmtId="9" fontId="2" fillId="0" borderId="19" xfId="3" applyFont="1" applyFill="1" applyBorder="1"/>
    <xf numFmtId="9" fontId="2" fillId="0" borderId="20" xfId="3" applyFont="1" applyFill="1" applyBorder="1"/>
    <xf numFmtId="164" fontId="7" fillId="0" borderId="14" xfId="0" applyFont="1" applyBorder="1"/>
    <xf numFmtId="164" fontId="7" fillId="0" borderId="0" xfId="0" applyFont="1" applyBorder="1"/>
    <xf numFmtId="164" fontId="7" fillId="0" borderId="18" xfId="0" applyFont="1" applyBorder="1"/>
    <xf numFmtId="164" fontId="8" fillId="0" borderId="19" xfId="0" applyFont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8453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65837" y="2909887"/>
          <a:ext cx="161925" cy="26352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D67" sqref="D67"/>
    </sheetView>
  </sheetViews>
  <sheetFormatPr defaultColWidth="9" defaultRowHeight="12.5" x14ac:dyDescent="0.25"/>
  <cols>
    <col min="1" max="1" width="15.75" style="6" customWidth="1"/>
    <col min="2" max="2" width="11.33203125" style="6" customWidth="1"/>
    <col min="3" max="3" width="10.75" style="6" customWidth="1"/>
    <col min="4" max="4" width="11.08203125" style="6" customWidth="1"/>
    <col min="5" max="5" width="13.33203125" style="6" customWidth="1"/>
    <col min="6" max="6" width="13.75" style="6" customWidth="1"/>
    <col min="7" max="8" width="11.33203125" style="6" customWidth="1"/>
    <col min="9" max="9" width="11.75" style="6" customWidth="1"/>
    <col min="10" max="16384" width="9" style="6"/>
  </cols>
  <sheetData>
    <row r="1" spans="1:12" ht="16.39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39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39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77015</v>
      </c>
      <c r="E9" s="27">
        <v>14213830.98</v>
      </c>
      <c r="F9" s="28">
        <v>2558489.58</v>
      </c>
      <c r="G9" s="28">
        <v>11655341.4</v>
      </c>
      <c r="H9" s="29">
        <v>2156238.159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58623</v>
      </c>
      <c r="E10" s="35">
        <v>3432299.33</v>
      </c>
      <c r="F10" s="36">
        <v>617813.89</v>
      </c>
      <c r="G10" s="36">
        <v>2814485.44</v>
      </c>
      <c r="H10" s="37">
        <v>520679.8064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51454</v>
      </c>
      <c r="E11" s="35">
        <v>6661764.0899999999</v>
      </c>
      <c r="F11" s="36">
        <v>1199117.54</v>
      </c>
      <c r="G11" s="36">
        <v>5462646.5499999998</v>
      </c>
      <c r="H11" s="37">
        <v>1010589.6117499999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36965</v>
      </c>
      <c r="E12" s="42">
        <v>3355338.69</v>
      </c>
      <c r="F12" s="43">
        <v>603960.98</v>
      </c>
      <c r="G12" s="43">
        <v>2751377.71</v>
      </c>
      <c r="H12" s="44">
        <v>509004.87634999998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224057</v>
      </c>
      <c r="E13" s="43">
        <v>27663233.090000004</v>
      </c>
      <c r="F13" s="43">
        <v>4979381.99</v>
      </c>
      <c r="G13" s="43">
        <v>22683851.100000001</v>
      </c>
      <c r="H13" s="44">
        <v>4196512.4534999998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45261</v>
      </c>
      <c r="C27" s="67">
        <v>45231</v>
      </c>
      <c r="D27" s="68" t="s">
        <v>30</v>
      </c>
      <c r="E27" s="69" t="s">
        <v>31</v>
      </c>
      <c r="F27" s="70">
        <v>44896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14213830.98</v>
      </c>
      <c r="C28" s="27">
        <v>11839200.5</v>
      </c>
      <c r="D28" s="73">
        <v>2374630.4800000004</v>
      </c>
      <c r="E28" s="74">
        <v>0.20057355055351925</v>
      </c>
      <c r="F28" s="75">
        <v>13810159.289999999</v>
      </c>
      <c r="G28" s="76">
        <v>403671.69000000134</v>
      </c>
      <c r="H28" s="74">
        <v>2.923005314589687E-2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3432299.33</v>
      </c>
      <c r="C29" s="35">
        <v>2949606.03</v>
      </c>
      <c r="D29" s="79">
        <v>482693.30000000028</v>
      </c>
      <c r="E29" s="80">
        <v>0.16364670233604056</v>
      </c>
      <c r="F29" s="50">
        <v>2777902.41</v>
      </c>
      <c r="G29" s="81">
        <v>654396.91999999993</v>
      </c>
      <c r="H29" s="80">
        <v>0.23557232163530176</v>
      </c>
      <c r="I29" s="5"/>
      <c r="J29" s="5"/>
      <c r="K29" s="5"/>
      <c r="L29" s="5"/>
    </row>
    <row r="30" spans="1:12" x14ac:dyDescent="0.25">
      <c r="A30" s="77" t="s">
        <v>20</v>
      </c>
      <c r="B30" s="78">
        <v>6661764.0899999999</v>
      </c>
      <c r="C30" s="35">
        <v>5963421.9800000004</v>
      </c>
      <c r="D30" s="79">
        <v>698342.1099999994</v>
      </c>
      <c r="E30" s="80">
        <v>0.11710425865251269</v>
      </c>
      <c r="F30" s="50">
        <v>5892553.4900000002</v>
      </c>
      <c r="G30" s="81">
        <v>769210.59999999963</v>
      </c>
      <c r="H30" s="80">
        <v>0.13053943444134941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3355338.69</v>
      </c>
      <c r="C31" s="42">
        <v>3042000.86</v>
      </c>
      <c r="D31" s="84">
        <v>313337.83000000007</v>
      </c>
      <c r="E31" s="85">
        <v>0.10300385976879707</v>
      </c>
      <c r="F31" s="86">
        <v>3591021.24</v>
      </c>
      <c r="G31" s="87">
        <v>-235682.55000000028</v>
      </c>
      <c r="H31" s="85">
        <v>-6.5631065440314759E-2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27663233.090000004</v>
      </c>
      <c r="C32" s="89">
        <v>23794229.369999997</v>
      </c>
      <c r="D32" s="90">
        <v>3869003.72</v>
      </c>
      <c r="E32" s="85">
        <v>0.16260260670085322</v>
      </c>
      <c r="F32" s="91">
        <v>26071636.43</v>
      </c>
      <c r="G32" s="90">
        <v>1591596.6600000006</v>
      </c>
      <c r="H32" s="85">
        <v>6.1047056416013414E-2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6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39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39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39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448924</v>
      </c>
      <c r="D46" s="99">
        <v>76927912.510000005</v>
      </c>
      <c r="E46" s="99">
        <v>13847024.251800001</v>
      </c>
      <c r="F46" s="99">
        <v>63080888.258200005</v>
      </c>
      <c r="G46" s="99">
        <v>11669964.380000001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357701</v>
      </c>
      <c r="D47" s="101">
        <v>18890914.699999999</v>
      </c>
      <c r="E47" s="101">
        <v>3400364.6459999997</v>
      </c>
      <c r="F47" s="101">
        <v>15490550.054</v>
      </c>
      <c r="G47" s="101">
        <v>2865751.73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297219</v>
      </c>
      <c r="D48" s="101">
        <v>36882317.939999998</v>
      </c>
      <c r="E48" s="101">
        <v>6638817.229199999</v>
      </c>
      <c r="F48" s="101">
        <v>30243500.7108</v>
      </c>
      <c r="G48" s="101">
        <v>5595047.5800000001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222538</v>
      </c>
      <c r="D49" s="103">
        <v>18785600.780000001</v>
      </c>
      <c r="E49" s="103">
        <v>3381408.1403999999</v>
      </c>
      <c r="F49" s="103">
        <v>15404192.639600001</v>
      </c>
      <c r="G49" s="103">
        <v>2849775.64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1326382</v>
      </c>
      <c r="D50" s="103">
        <v>151486745.93000001</v>
      </c>
      <c r="E50" s="103">
        <v>27267614.267399997</v>
      </c>
      <c r="F50" s="103">
        <v>124219131.66260001</v>
      </c>
      <c r="G50" s="103">
        <v>22980539.330000002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1253544</v>
      </c>
      <c r="D52" s="107">
        <v>155448966.34999999</v>
      </c>
      <c r="E52" s="107">
        <v>27980813.943</v>
      </c>
      <c r="F52" s="107">
        <v>127468152.40700001</v>
      </c>
      <c r="G52" s="108">
        <v>23581608.18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5"/>
      <c r="C53" s="110">
        <f>C50-C52</f>
        <v>72838</v>
      </c>
      <c r="D53" s="110">
        <f>D50-D52</f>
        <v>-3962220.4199999869</v>
      </c>
      <c r="E53" s="110">
        <f t="shared" ref="E53:G53" si="0">E50-E52</f>
        <v>-713199.67560000345</v>
      </c>
      <c r="F53" s="110">
        <f t="shared" si="0"/>
        <v>-3249020.7443999946</v>
      </c>
      <c r="G53" s="111">
        <f t="shared" si="0"/>
        <v>-601068.84999999776</v>
      </c>
      <c r="H53" s="5"/>
      <c r="I53" s="5"/>
      <c r="J53" s="5"/>
      <c r="K53" s="5"/>
      <c r="L53" s="5"/>
    </row>
    <row r="54" spans="1:12" x14ac:dyDescent="0.25">
      <c r="A54" s="112"/>
      <c r="B54" s="113"/>
      <c r="C54" s="114">
        <f>C53/C52</f>
        <v>5.8105658836067983E-2</v>
      </c>
      <c r="D54" s="114">
        <f t="shared" ref="D54:G54" si="1">D53/D52</f>
        <v>-2.5488882383938649E-2</v>
      </c>
      <c r="E54" s="114">
        <f t="shared" si="1"/>
        <v>-2.5488882383938857E-2</v>
      </c>
      <c r="F54" s="114">
        <f t="shared" si="1"/>
        <v>-2.5488882383938691E-2</v>
      </c>
      <c r="G54" s="115">
        <f t="shared" si="1"/>
        <v>-2.5488882921469936E-2</v>
      </c>
      <c r="H54" s="5"/>
      <c r="I54" s="5"/>
      <c r="J54" s="5"/>
      <c r="K54" s="5"/>
      <c r="L54" s="5"/>
    </row>
    <row r="55" spans="1:12" x14ac:dyDescent="0.25">
      <c r="A55" s="5"/>
      <c r="B55" s="5"/>
      <c r="C55" s="104"/>
      <c r="D55" s="104"/>
      <c r="E55" s="104"/>
      <c r="F55" s="104"/>
      <c r="G55" s="104"/>
      <c r="H55" s="5"/>
      <c r="I55" s="5"/>
      <c r="J55" s="5"/>
      <c r="K55" s="5"/>
      <c r="L55" s="5"/>
    </row>
    <row r="56" spans="1:12" x14ac:dyDescent="0.25">
      <c r="A56" s="105" t="s">
        <v>43</v>
      </c>
      <c r="B56" s="116"/>
      <c r="C56" s="107">
        <v>1236024</v>
      </c>
      <c r="D56" s="107">
        <v>161428477</v>
      </c>
      <c r="E56" s="107">
        <v>29057126</v>
      </c>
      <c r="F56" s="107">
        <v>132371351</v>
      </c>
      <c r="G56" s="108">
        <v>24488700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7"/>
      <c r="C57" s="110">
        <f>C50-C56</f>
        <v>90358</v>
      </c>
      <c r="D57" s="110">
        <f t="shared" ref="D57:G57" si="2">D50-D56</f>
        <v>-9941731.0699999928</v>
      </c>
      <c r="E57" s="110">
        <f t="shared" si="2"/>
        <v>-1789511.7326000035</v>
      </c>
      <c r="F57" s="110">
        <f t="shared" si="2"/>
        <v>-8152219.3373999894</v>
      </c>
      <c r="G57" s="111">
        <f t="shared" si="2"/>
        <v>-1508160.6699999981</v>
      </c>
      <c r="H57" s="5"/>
      <c r="I57" s="5"/>
      <c r="J57" s="5"/>
      <c r="K57" s="5"/>
      <c r="L57" s="5"/>
    </row>
    <row r="58" spans="1:12" x14ac:dyDescent="0.25">
      <c r="A58" s="118"/>
      <c r="B58" s="119"/>
      <c r="C58" s="114">
        <f>C57/C56</f>
        <v>7.3103758503071131E-2</v>
      </c>
      <c r="D58" s="114">
        <f t="shared" ref="D58:G58" si="3">D57/D56</f>
        <v>-6.1585980706489553E-2</v>
      </c>
      <c r="E58" s="114">
        <f t="shared" si="3"/>
        <v>-6.1585985227857826E-2</v>
      </c>
      <c r="F58" s="114">
        <f t="shared" si="3"/>
        <v>-6.1585979713994078E-2</v>
      </c>
      <c r="G58" s="115">
        <f t="shared" si="3"/>
        <v>-6.1585983331087321E-2</v>
      </c>
      <c r="H58" s="5"/>
      <c r="I58" s="5"/>
      <c r="J58" s="5"/>
      <c r="K58" s="5"/>
      <c r="L58" s="5"/>
    </row>
    <row r="59" spans="1:12" x14ac:dyDescent="0.25">
      <c r="B59" s="120"/>
      <c r="C59" s="120"/>
      <c r="D59" s="120"/>
      <c r="E59" s="121"/>
      <c r="F59" s="121"/>
      <c r="G59" s="121"/>
      <c r="H59" s="5"/>
      <c r="I59" s="5"/>
      <c r="J59" s="5"/>
      <c r="K59" s="5"/>
      <c r="L59" s="5"/>
    </row>
    <row r="60" spans="1:12" x14ac:dyDescent="0.25">
      <c r="A60" s="105" t="s">
        <v>45</v>
      </c>
      <c r="B60" s="122"/>
      <c r="C60" s="107">
        <v>1144939</v>
      </c>
      <c r="D60" s="107">
        <v>137802875</v>
      </c>
      <c r="E60" s="107">
        <v>24804517</v>
      </c>
      <c r="F60" s="107">
        <v>112998357</v>
      </c>
      <c r="G60" s="108">
        <v>20904696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21"/>
      <c r="C61" s="110">
        <f>C50-C60</f>
        <v>181443</v>
      </c>
      <c r="D61" s="110">
        <f t="shared" ref="D61:G61" si="4">D50-D60</f>
        <v>13683870.930000007</v>
      </c>
      <c r="E61" s="110">
        <f t="shared" si="4"/>
        <v>2463097.2673999965</v>
      </c>
      <c r="F61" s="110">
        <f t="shared" si="4"/>
        <v>11220774.662600011</v>
      </c>
      <c r="G61" s="111">
        <f t="shared" si="4"/>
        <v>2075843.3300000019</v>
      </c>
    </row>
    <row r="62" spans="1:12" x14ac:dyDescent="0.25">
      <c r="A62" s="118"/>
      <c r="B62" s="123"/>
      <c r="C62" s="114">
        <f>C61/C60</f>
        <v>0.15847394490012132</v>
      </c>
      <c r="D62" s="124">
        <f t="shared" ref="D62:G62" si="5">D61/D60</f>
        <v>9.9300329764527823E-2</v>
      </c>
      <c r="E62" s="124">
        <f t="shared" si="5"/>
        <v>9.9300351923804708E-2</v>
      </c>
      <c r="F62" s="124">
        <f t="shared" si="5"/>
        <v>9.930033462875934E-2</v>
      </c>
      <c r="G62" s="125">
        <f t="shared" si="5"/>
        <v>9.9300335675773607E-2</v>
      </c>
    </row>
  </sheetData>
  <mergeCells count="3">
    <mergeCell ref="F24:H24"/>
    <mergeCell ref="C25:E25"/>
    <mergeCell ref="F25:H25"/>
  </mergeCells>
  <conditionalFormatting sqref="A1:XFD51 A63:XFD1048576 H52:XFD62">
    <cfRule type="cellIs" dxfId="4" priority="5" stopIfTrue="1" operator="lessThan">
      <formula>0</formula>
    </cfRule>
  </conditionalFormatting>
  <conditionalFormatting sqref="B52:G53 A54:G55">
    <cfRule type="cellIs" dxfId="3" priority="4" stopIfTrue="1" operator="lessThan">
      <formula>0</formula>
    </cfRule>
  </conditionalFormatting>
  <conditionalFormatting sqref="A59:G62">
    <cfRule type="cellIs" dxfId="2" priority="3" stopIfTrue="1" operator="lessThan">
      <formula>0</formula>
    </cfRule>
  </conditionalFormatting>
  <conditionalFormatting sqref="A56:G58">
    <cfRule type="cellIs" dxfId="1" priority="2" stopIfTrue="1" operator="lessThan">
      <formula>0</formula>
    </cfRule>
  </conditionalFormatting>
  <conditionalFormatting sqref="A52:A5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2024-01-17T16:51:01Z</dcterms:created>
  <dcterms:modified xsi:type="dcterms:W3CDTF">2024-01-17T16:51:41Z</dcterms:modified>
</cp:coreProperties>
</file>