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3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G61" i="1"/>
  <c r="G62" i="1" s="1"/>
  <c r="F61" i="1"/>
  <c r="F62" i="1" s="1"/>
  <c r="E61" i="1"/>
  <c r="E62" i="1" s="1"/>
  <c r="D61" i="1"/>
  <c r="D62" i="1" s="1"/>
  <c r="C61" i="1"/>
  <c r="G57" i="1"/>
  <c r="G58" i="1" s="1"/>
  <c r="F57" i="1"/>
  <c r="F58" i="1" s="1"/>
  <c r="E57" i="1"/>
  <c r="E58" i="1" s="1"/>
  <c r="D57" i="1"/>
  <c r="D58" i="1" s="1"/>
  <c r="C57" i="1"/>
  <c r="C58" i="1" s="1"/>
  <c r="G54" i="1"/>
  <c r="G53" i="1"/>
  <c r="F53" i="1"/>
  <c r="F54" i="1" s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<sst xmlns="http://schemas.openxmlformats.org/spreadsheetml/2006/main" count="66" uniqueCount="47">
  <si>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</si>
  <si>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</si>
  <si>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</si>
  <si>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</si>
  <si>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MARCH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</si>
  <si>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</si>
  <si>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</si>
  <si>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</si>
  <si>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</si>
  <si>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</si>
  <si>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</si>
  <si>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</si>
  <si>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</si>
  <si>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</si>
  <si>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</si>
  <si>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</si>
  <si>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</si>
  <si>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</si>
  <si>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</si>
  <si>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</si>
  <si>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</si>
  <si>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</si>
  <si>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</si>
  <si>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</si>
  <si>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</si>
  <si>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</si>
  <si>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</si>
  <si>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</si>
  <si>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</si>
  <si>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</si>
  <si>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</si>
  <si>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</si>
  <si>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</si>
  <si>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</si>
  <si>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MARCH 31, 2025</t>
  </si>
  <si>
    <t xml:space="preserve">      </t>
  </si>
  <si>
    <t>FYTD</t>
  </si>
  <si>
    <t>Opening Date</t>
  </si>
  <si>
    <t>Total AGR</t>
  </si>
  <si>
    <t>Support Deduct.</t>
  </si>
  <si>
    <t>State Tax</t>
  </si>
  <si>
    <t>July 2023 - March 2024</t>
  </si>
  <si>
    <t>FY 24/25 - FY 23/24</t>
  </si>
  <si>
    <t>July 2022 - March 2023</t>
  </si>
  <si>
    <t>FY 24/25 - FY 22/23</t>
  </si>
  <si>
    <t>July 2021 - March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</si>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</sst>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F51" sqref="F51"/>
    </sheetView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31</v>
      </c>
      <c r="D9" s="26">
        <v>84440</v>
      </c>
      <c r="E9" s="27">
        <v>16281253.83</v>
      </c>
      <c r="F9" s="28">
        <v>2930625.71</v>
      </c>
      <c r="G9" s="28">
        <v>13350628.120000001</v>
      </c>
      <c r="H9" s="29">
        <v>2469866.2022000002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31</v>
      </c>
      <c r="D10" s="34">
        <v>59185</v>
      </c>
      <c r="E10" s="35">
        <v>3629985.64</v>
      </c>
      <c r="F10" s="36">
        <v>653397.42000000004</v>
      </c>
      <c r="G10" s="36">
        <v>2976588.22</v>
      </c>
      <c r="H10" s="37">
        <v>550668.82070000004</v>
      </c>
      <c r="I10" s="5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31</v>
      </c>
      <c r="D11" s="34">
        <v>53814</v>
      </c>
      <c r="E11" s="35">
        <v>7254714.1699999999</v>
      </c>
      <c r="F11" s="36">
        <v>1305848.55</v>
      </c>
      <c r="G11" s="36">
        <v>5948865.6200000001</v>
      </c>
      <c r="H11" s="37">
        <v>1100540.1396999999</v>
      </c>
      <c r="I11" s="5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31</v>
      </c>
      <c r="D12" s="41">
        <v>45186</v>
      </c>
      <c r="E12" s="42">
        <v>4208916.2</v>
      </c>
      <c r="F12" s="43">
        <v>757604.96</v>
      </c>
      <c r="G12" s="43">
        <v>3451311.24</v>
      </c>
      <c r="H12" s="44">
        <v>638492.57940000005</v>
      </c>
      <c r="I12" s="5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242625</v>
      </c>
      <c r="E13" s="43">
        <v>31374869.84</v>
      </c>
      <c r="F13" s="43">
        <v>5647476.6399999997</v>
      </c>
      <c r="G13" s="43">
        <v>25727393.200000003</v>
      </c>
      <c r="H13" s="44">
        <v>4759567.7420000006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45717</v>
      </c>
      <c r="C27" s="67">
        <v>45689</v>
      </c>
      <c r="D27" s="68" t="s">
        <v>30</v>
      </c>
      <c r="E27" s="69" t="s">
        <v>31</v>
      </c>
      <c r="F27" s="70">
        <v>45352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16281253.83</v>
      </c>
      <c r="C28" s="27">
        <v>13087918.93</v>
      </c>
      <c r="D28" s="73">
        <v>3193334.9000000004</v>
      </c>
      <c r="E28" s="74">
        <v>0.24399103609056361</v>
      </c>
      <c r="F28" s="75">
        <v>16436083.439999999</v>
      </c>
      <c r="G28" s="76">
        <v>-154829.6099999994</v>
      </c>
      <c r="H28" s="74">
        <v>-9.4201036740416671E-3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3629985.64</v>
      </c>
      <c r="C29" s="35">
        <v>2830042.91</v>
      </c>
      <c r="D29" s="79">
        <v>799942.73</v>
      </c>
      <c r="E29" s="80">
        <v>0.2826609897586323</v>
      </c>
      <c r="F29" s="50">
        <v>4727772.3600000003</v>
      </c>
      <c r="G29" s="81">
        <v>-1097786.7200000002</v>
      </c>
      <c r="H29" s="80">
        <v>-0.23219957231612567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7254714.1699999999</v>
      </c>
      <c r="C30" s="35">
        <v>5860105.1299999999</v>
      </c>
      <c r="D30" s="79">
        <v>1394609.04</v>
      </c>
      <c r="E30" s="80">
        <v>0.23798362129383846</v>
      </c>
      <c r="F30" s="50">
        <v>6981815.1900000004</v>
      </c>
      <c r="G30" s="81">
        <v>272898.97999999952</v>
      </c>
      <c r="H30" s="80">
        <v>3.9087110239020735E-2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4208916.2</v>
      </c>
      <c r="C31" s="42">
        <v>3484331.36</v>
      </c>
      <c r="D31" s="84">
        <v>724584.84000000032</v>
      </c>
      <c r="E31" s="85">
        <v>0.20795520435232095</v>
      </c>
      <c r="F31" s="86">
        <v>4041163.31</v>
      </c>
      <c r="G31" s="87">
        <v>167752.89000000013</v>
      </c>
      <c r="H31" s="85">
        <v>4.151103955261836E-2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31374869.84</v>
      </c>
      <c r="C32" s="89">
        <v>25262398.329999998</v>
      </c>
      <c r="D32" s="90">
        <v>6112471.5099999998</v>
      </c>
      <c r="E32" s="85">
        <v>0.2419592720435107</v>
      </c>
      <c r="F32" s="91">
        <v>32186834.300000001</v>
      </c>
      <c r="G32" s="90">
        <v>-811964.46</v>
      </c>
      <c r="H32" s="85">
        <v>-2.5226602045793609E-2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678782</v>
      </c>
      <c r="D46" s="99">
        <v>119579887.73999999</v>
      </c>
      <c r="E46" s="99">
        <v>21524379.793199997</v>
      </c>
      <c r="F46" s="99">
        <v>98055507.946799994</v>
      </c>
      <c r="G46" s="99">
        <v>18140269.030000001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515853</v>
      </c>
      <c r="D47" s="101">
        <v>27920156.84</v>
      </c>
      <c r="E47" s="101">
        <v>5025628.2311999993</v>
      </c>
      <c r="F47" s="101">
        <v>22894528.608800001</v>
      </c>
      <c r="G47" s="101">
        <v>4235487.8099999996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431537</v>
      </c>
      <c r="D48" s="101">
        <v>55828719.689999998</v>
      </c>
      <c r="E48" s="101">
        <v>10049169.544199999</v>
      </c>
      <c r="F48" s="101">
        <v>45779550.145799994</v>
      </c>
      <c r="G48" s="101">
        <v>8469216.8000000007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345024</v>
      </c>
      <c r="D49" s="103">
        <v>29454603.98</v>
      </c>
      <c r="E49" s="103">
        <v>5301828.7164000003</v>
      </c>
      <c r="F49" s="103">
        <v>24152775.263599999</v>
      </c>
      <c r="G49" s="103">
        <v>4468263.3899999997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1971196</v>
      </c>
      <c r="D50" s="103">
        <v>232783368.24999997</v>
      </c>
      <c r="E50" s="103">
        <v>41901006.284999996</v>
      </c>
      <c r="F50" s="103">
        <v>190882361.96499997</v>
      </c>
      <c r="G50" s="103">
        <v>35313237.030000001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1951576</v>
      </c>
      <c r="D52" s="107">
        <v>234097427.53</v>
      </c>
      <c r="E52" s="107">
        <v>42137536.955400005</v>
      </c>
      <c r="F52" s="107">
        <v>191959890.57460001</v>
      </c>
      <c r="G52" s="108">
        <v>35512579.800000004</v>
      </c>
      <c r="H52" s="5"/>
      <c r="I52" s="5"/>
      <c r="J52" s="5"/>
      <c r="K52" s="5"/>
      <c r="L52" s="5"/>
    </row>
    <row r="53" spans="1:12" ht="12.75" x14ac:dyDescent="0.2">
      <c r="A53" s="109" t="s">
        <v>42</v>
      </c>
      <c r="B53" s="110"/>
      <c r="C53" s="111">
        <f>C50-C52</f>
        <v>19620</v>
      </c>
      <c r="D53" s="111">
        <f t="shared" ref="D53:G53" si="0">D50-D52</f>
        <v>-1314059.280000031</v>
      </c>
      <c r="E53" s="111">
        <f t="shared" si="0"/>
        <v>-236530.67040000856</v>
      </c>
      <c r="F53" s="111">
        <f t="shared" si="0"/>
        <v>-1077528.6096000373</v>
      </c>
      <c r="G53" s="112">
        <f t="shared" si="0"/>
        <v>-199342.77000000328</v>
      </c>
      <c r="H53" s="5"/>
      <c r="I53" s="5"/>
      <c r="J53" s="5"/>
      <c r="K53" s="5"/>
      <c r="L53" s="5"/>
    </row>
    <row r="54" spans="1:12" ht="12.75" x14ac:dyDescent="0.2">
      <c r="A54" s="113"/>
      <c r="B54" s="114"/>
      <c r="C54" s="115">
        <f>C53/C52</f>
        <v>1.0053413241400796E-2</v>
      </c>
      <c r="D54" s="116">
        <f t="shared" ref="D54:G54" si="1">D53/D52</f>
        <v>-5.6133008118238806E-3</v>
      </c>
      <c r="E54" s="116">
        <f t="shared" si="1"/>
        <v>-5.6133008118239508E-3</v>
      </c>
      <c r="F54" s="116">
        <f t="shared" si="1"/>
        <v>-5.6133008118239422E-3</v>
      </c>
      <c r="G54" s="117">
        <f t="shared" si="1"/>
        <v>-5.6133001635663557E-3</v>
      </c>
      <c r="H54" s="5"/>
      <c r="I54" s="5"/>
      <c r="J54" s="5"/>
      <c r="K54" s="5"/>
      <c r="L54" s="5"/>
    </row>
    <row r="55" spans="1:12" x14ac:dyDescent="0.1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ht="12.75" x14ac:dyDescent="0.2">
      <c r="A56" s="105" t="s">
        <v>43</v>
      </c>
      <c r="B56" s="120"/>
      <c r="C56" s="107">
        <v>1920162</v>
      </c>
      <c r="D56" s="107">
        <v>237507635.57999998</v>
      </c>
      <c r="E56" s="107">
        <v>42751374.404399998</v>
      </c>
      <c r="F56" s="107">
        <v>194756261.17560002</v>
      </c>
      <c r="G56" s="108">
        <v>36029908.299999997</v>
      </c>
      <c r="H56" s="5"/>
      <c r="I56" s="5"/>
      <c r="J56" s="5"/>
      <c r="K56" s="5"/>
      <c r="L56" s="5"/>
    </row>
    <row r="57" spans="1:12" ht="12.75" x14ac:dyDescent="0.2">
      <c r="A57" s="109" t="s">
        <v>44</v>
      </c>
      <c r="B57" s="119"/>
      <c r="C57" s="111">
        <f>C50-C56</f>
        <v>51034</v>
      </c>
      <c r="D57" s="111">
        <f t="shared" ref="D57:G57" si="2">D50-D56</f>
        <v>-4724267.3300000131</v>
      </c>
      <c r="E57" s="111">
        <f t="shared" si="2"/>
        <v>-850368.11940000206</v>
      </c>
      <c r="F57" s="111">
        <f t="shared" si="2"/>
        <v>-3873899.2106000483</v>
      </c>
      <c r="G57" s="112">
        <f t="shared" si="2"/>
        <v>-716671.26999999583</v>
      </c>
      <c r="H57" s="5"/>
      <c r="I57" s="5"/>
      <c r="J57" s="5"/>
      <c r="K57" s="5"/>
      <c r="L57" s="5"/>
    </row>
    <row r="58" spans="1:12" ht="12.75" x14ac:dyDescent="0.2">
      <c r="A58" s="113"/>
      <c r="B58" s="121"/>
      <c r="C58" s="115">
        <f>C57/C56</f>
        <v>2.6577965817467485E-2</v>
      </c>
      <c r="D58" s="122">
        <f t="shared" ref="D58:G58" si="3">D57/D56</f>
        <v>-1.9891012423508939E-2</v>
      </c>
      <c r="E58" s="122">
        <f t="shared" si="3"/>
        <v>-1.9891012423508929E-2</v>
      </c>
      <c r="F58" s="122">
        <f t="shared" si="3"/>
        <v>-1.9891012423509127E-2</v>
      </c>
      <c r="G58" s="123">
        <f t="shared" si="3"/>
        <v>-1.9891010102848248E-2</v>
      </c>
      <c r="H58" s="5"/>
      <c r="I58" s="5"/>
      <c r="J58" s="5"/>
      <c r="K58" s="5"/>
      <c r="L58" s="5"/>
    </row>
    <row r="59" spans="1:12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x14ac:dyDescent="0.2">
      <c r="A60" s="105" t="s">
        <v>45</v>
      </c>
      <c r="B60" s="120"/>
      <c r="C60" s="107">
        <v>1822336</v>
      </c>
      <c r="D60" s="107">
        <v>242420323</v>
      </c>
      <c r="E60" s="107">
        <v>43635658</v>
      </c>
      <c r="F60" s="107">
        <v>198784665</v>
      </c>
      <c r="G60" s="108">
        <v>36775163</v>
      </c>
      <c r="H60" s="5"/>
      <c r="I60" s="5"/>
      <c r="J60" s="5"/>
      <c r="K60" s="5"/>
      <c r="L60" s="5"/>
    </row>
    <row r="61" spans="1:12" ht="12.75" x14ac:dyDescent="0.2">
      <c r="A61" s="109" t="s">
        <v>46</v>
      </c>
      <c r="B61" s="119"/>
      <c r="C61" s="111">
        <f>C50-C60</f>
        <v>148860</v>
      </c>
      <c r="D61" s="111">
        <f>D50-D60</f>
        <v>-9636954.7500000298</v>
      </c>
      <c r="E61" s="111">
        <f>E50-E60</f>
        <v>-1734651.7150000036</v>
      </c>
      <c r="F61" s="111">
        <f>F50-F60</f>
        <v>-7902303.0350000262</v>
      </c>
      <c r="G61" s="112">
        <f>G50-G60</f>
        <v>-1461925.9699999988</v>
      </c>
    </row>
    <row r="62" spans="1:12" ht="12.75" x14ac:dyDescent="0.2">
      <c r="A62" s="113"/>
      <c r="B62" s="121"/>
      <c r="C62" s="115">
        <f>C61/C60</f>
        <v>8.1686362997822573E-2</v>
      </c>
      <c r="D62" s="122">
        <f t="shared" ref="D62:G62" si="4">D61/D60</f>
        <v>-3.9753081056657244E-2</v>
      </c>
      <c r="E62" s="122">
        <f t="shared" si="4"/>
        <v>-3.9753077975815183E-2</v>
      </c>
      <c r="F62" s="122">
        <f t="shared" si="4"/>
        <v>-3.9753081732939642E-2</v>
      </c>
      <c r="G62" s="123">
        <f t="shared" si="4"/>
        <v>-3.9753079272551388E-2</v>
      </c>
    </row>
  </sheetData>
  <mergeCells count="3">
    <mergeCell ref="F24:H24"/>
    <mergeCell ref="C25:E25"/>
    <mergeCell ref="F25:H25"/>
  </mergeCells>
  <conditionalFormatting sqref="A1:XFD51 A64:XFD1048576 H52:XFD63">
    <cfRule type="cellIs" dxfId="5" priority="6" stopIfTrue="1" operator="lessThan">
      <formula>0</formula>
    </cfRule>
  </conditionalFormatting>
  <conditionalFormatting sqref="A63:G63">
    <cfRule type="cellIs" dxfId="4" priority="5" stopIfTrue="1" operator="lessThan">
      <formula>0</formula>
    </cfRule>
  </conditionalFormatting>
  <conditionalFormatting sqref="A59:G59">
    <cfRule type="cellIs" dxfId="3" priority="4" stopIfTrue="1" operator="lessThan">
      <formula>0</formula>
    </cfRule>
  </conditionalFormatting>
  <conditionalFormatting sqref="A55:G58">
    <cfRule type="cellIs" dxfId="2" priority="3" stopIfTrue="1" operator="lessThan">
      <formula>0</formula>
    </cfRule>
  </conditionalFormatting>
  <conditionalFormatting sqref="A52:G54">
    <cfRule type="cellIs" dxfId="1" priority="2" stopIfTrue="1" operator="lessThan">
      <formula>0</formula>
    </cfRule>
  </conditionalFormatting>
  <conditionalFormatting sqref="A60:G62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2025-04-17T16:54:24Z</dcterms:created>
  <dcterms:modified xsi:type="dcterms:W3CDTF">2025-04-17T16:54:55Z</dcterms:modified>
</cp:coreProperties>
</file>