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<sst xmlns="http://schemas.openxmlformats.org/spreadsheetml/2006/main" count="68" uniqueCount="41">
  <si>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</si>
  <si>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</si>
  <si>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</si>
  <si>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>MARCH 2005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</si>
  <si>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</si>
  <si>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</si>
  <si>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</si>
  <si>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</si>
  <si>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</si>
  <si>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</si>
  <si>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</si>
  <si>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</si>
  <si>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</si>
  <si>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</si>
  <si>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</si>
  <si>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</si>
  <si>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</si>
  <si>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</si>
  <si>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HOLLYWOOD</t>
  </si>
  <si>
    <t>HORSESHOE</t>
  </si>
  <si>
    <t>ISLE - BOSSIER</t>
  </si>
  <si>
    <t>SAM'S TOWN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</si>
  <si>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</si>
  <si>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</si>
  <si>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</si>
  <si>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</si>
  <si>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</si>
  <si>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</si>
  <si>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</si>
  <si>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</si>
  <si>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</si>
  <si>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</si>
  <si>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</si>
  <si>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2004 - MARCH 31, 2005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</si>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</sst>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112" zoomScaleNormal="112" workbookViewId="0" topLeftCell="A1">
      <selection activeCell="A49" sqref="A49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187947</v>
      </c>
      <c r="E8" s="39">
        <v>8829770.51</v>
      </c>
      <c r="F8" s="40">
        <f aca="true" t="shared" si="0" ref="F8:F16">E8*0.215</f>
        <v>1898400.6596499998</v>
      </c>
      <c r="G8" s="39">
        <v>8918010</v>
      </c>
      <c r="H8" s="41">
        <v>9814731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279635</v>
      </c>
      <c r="E9" s="45">
        <v>10825831.49</v>
      </c>
      <c r="F9" s="46">
        <f t="shared" si="0"/>
        <v>2327553.77035</v>
      </c>
      <c r="G9" s="45">
        <v>10129771</v>
      </c>
      <c r="H9" s="47">
        <v>11960207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263946</v>
      </c>
      <c r="E10" s="48">
        <v>21270032.14</v>
      </c>
      <c r="F10" s="46">
        <f t="shared" si="0"/>
        <v>4573056.9101</v>
      </c>
      <c r="G10" s="48">
        <v>20560520</v>
      </c>
      <c r="H10" s="47">
        <v>21268991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193037</v>
      </c>
      <c r="E11" s="48">
        <v>9454432.16</v>
      </c>
      <c r="F11" s="46">
        <f t="shared" si="0"/>
        <v>2032702.9144</v>
      </c>
      <c r="G11" s="48">
        <v>9245701</v>
      </c>
      <c r="H11" s="47">
        <v>10022749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240003</v>
      </c>
      <c r="E12" s="48">
        <v>12150099.58</v>
      </c>
      <c r="F12" s="46">
        <f t="shared" si="0"/>
        <v>2612271.4097</v>
      </c>
      <c r="G12" s="48">
        <v>12576790</v>
      </c>
      <c r="H12" s="47">
        <v>13886079</v>
      </c>
    </row>
    <row r="13" spans="1:8" ht="15.75" customHeight="1">
      <c r="A13" s="49" t="s">
        <v>22</v>
      </c>
      <c r="B13" s="50">
        <v>35258</v>
      </c>
      <c r="C13" s="44">
        <v>31</v>
      </c>
      <c r="D13" s="51">
        <v>223551</v>
      </c>
      <c r="E13" s="52">
        <v>14347965.66</v>
      </c>
      <c r="F13" s="53">
        <f t="shared" si="0"/>
        <v>3084812.6169</v>
      </c>
      <c r="G13" s="52">
        <v>12341009</v>
      </c>
      <c r="H13" s="54">
        <v>12690335</v>
      </c>
    </row>
    <row r="14" spans="1:8" ht="15.75" customHeight="1">
      <c r="A14" s="49" t="s">
        <v>23</v>
      </c>
      <c r="B14" s="50">
        <v>34909</v>
      </c>
      <c r="C14" s="44">
        <v>31</v>
      </c>
      <c r="D14" s="51">
        <v>56144</v>
      </c>
      <c r="E14" s="52">
        <v>1517137.88</v>
      </c>
      <c r="F14" s="53">
        <f t="shared" si="0"/>
        <v>326184.6442</v>
      </c>
      <c r="G14" s="52">
        <v>2053563</v>
      </c>
      <c r="H14" s="54">
        <v>2712574</v>
      </c>
    </row>
    <row r="15" spans="1:8" ht="15.75" customHeight="1">
      <c r="A15" s="49" t="s">
        <v>24</v>
      </c>
      <c r="B15" s="50">
        <v>34311</v>
      </c>
      <c r="C15" s="44">
        <v>31</v>
      </c>
      <c r="D15" s="51">
        <v>167196</v>
      </c>
      <c r="E15" s="52">
        <v>8866232.52</v>
      </c>
      <c r="F15" s="53">
        <f t="shared" si="0"/>
        <v>1906239.9918</v>
      </c>
      <c r="G15" s="52">
        <v>9597057</v>
      </c>
      <c r="H15" s="54">
        <v>9536111</v>
      </c>
    </row>
    <row r="16" spans="1:8" ht="15.75" customHeight="1">
      <c r="A16" s="49" t="s">
        <v>25</v>
      </c>
      <c r="B16" s="50">
        <v>34266</v>
      </c>
      <c r="C16" s="44">
        <v>31</v>
      </c>
      <c r="D16" s="51">
        <v>101376</v>
      </c>
      <c r="E16" s="52">
        <v>4508768.31</v>
      </c>
      <c r="F16" s="53">
        <f t="shared" si="0"/>
        <v>969385.1866499999</v>
      </c>
      <c r="G16" s="52">
        <v>4177690</v>
      </c>
      <c r="H16" s="54">
        <v>4369514</v>
      </c>
    </row>
    <row r="17" spans="1:8" ht="15.75" customHeight="1">
      <c r="A17" s="42" t="s">
        <v>26</v>
      </c>
      <c r="B17" s="43">
        <v>34887</v>
      </c>
      <c r="C17" s="44">
        <v>31</v>
      </c>
      <c r="D17" s="38">
        <v>111845</v>
      </c>
      <c r="E17" s="48">
        <v>5398054.1</v>
      </c>
      <c r="F17" s="46">
        <f>E17*0.185</f>
        <v>998640.0084999999</v>
      </c>
      <c r="G17" s="48">
        <v>5558909.44</v>
      </c>
      <c r="H17" s="47">
        <v>5609970</v>
      </c>
    </row>
    <row r="18" spans="1:8" ht="15" customHeight="1">
      <c r="A18" s="42" t="s">
        <v>27</v>
      </c>
      <c r="B18" s="43">
        <v>34552</v>
      </c>
      <c r="C18" s="44">
        <v>31</v>
      </c>
      <c r="D18" s="38">
        <v>204264</v>
      </c>
      <c r="E18" s="48">
        <v>10579484.74</v>
      </c>
      <c r="F18" s="46">
        <f>E18*0.215</f>
        <v>2274589.2191</v>
      </c>
      <c r="G18" s="48">
        <v>10924739</v>
      </c>
      <c r="H18" s="47">
        <v>9370186</v>
      </c>
    </row>
    <row r="19" spans="1:8" ht="15.75" customHeight="1">
      <c r="A19" s="42" t="s">
        <v>28</v>
      </c>
      <c r="B19" s="43">
        <v>34582</v>
      </c>
      <c r="C19" s="44">
        <v>31</v>
      </c>
      <c r="D19" s="38">
        <v>128759</v>
      </c>
      <c r="E19" s="48">
        <v>10277256.95</v>
      </c>
      <c r="F19" s="46">
        <f>E19*0.215</f>
        <v>2209610.24425</v>
      </c>
      <c r="G19" s="48">
        <v>9518146</v>
      </c>
      <c r="H19" s="47">
        <v>9536839</v>
      </c>
    </row>
    <row r="20" spans="1:8" ht="15.75" customHeight="1">
      <c r="A20" s="49" t="s">
        <v>29</v>
      </c>
      <c r="B20" s="50">
        <v>34607</v>
      </c>
      <c r="C20" s="44">
        <v>31</v>
      </c>
      <c r="D20" s="51">
        <v>139089</v>
      </c>
      <c r="E20" s="52">
        <v>8559500.8</v>
      </c>
      <c r="F20" s="53">
        <f>E20*0.215</f>
        <v>1840292.672</v>
      </c>
      <c r="G20" s="52">
        <v>8430609</v>
      </c>
      <c r="H20" s="54">
        <v>7144605</v>
      </c>
    </row>
    <row r="21" spans="1:8" ht="15.75" customHeight="1" thickBot="1">
      <c r="A21" s="55" t="s">
        <v>30</v>
      </c>
      <c r="B21" s="56">
        <v>34696</v>
      </c>
      <c r="C21" s="44">
        <v>31</v>
      </c>
      <c r="D21" s="51">
        <v>134047</v>
      </c>
      <c r="E21" s="57">
        <v>10224180.5</v>
      </c>
      <c r="F21" s="58">
        <f>E21*0.215</f>
        <v>2198198.8075</v>
      </c>
      <c r="G21" s="57">
        <v>10439086</v>
      </c>
      <c r="H21" s="59">
        <v>9534050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2430839</v>
      </c>
      <c r="E22" s="64">
        <f>SUM(E8:E21)</f>
        <v>136808747.33999997</v>
      </c>
      <c r="F22" s="64">
        <f>SUM(F8:F21)</f>
        <v>29251939.055099998</v>
      </c>
      <c r="G22" s="65">
        <f>SUM(G8:G21)</f>
        <v>134471600.44</v>
      </c>
      <c r="H22" s="64">
        <f>SUM(H8:H21)</f>
        <v>137456941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6" spans="1:6" ht="15.75">
      <c r="A26" s="1" t="s">
        <v>0</v>
      </c>
      <c r="B26" s="2"/>
      <c r="C26" s="3"/>
      <c r="D26" s="3"/>
      <c r="E26" s="3"/>
      <c r="F26" s="5"/>
    </row>
    <row r="27" spans="1:6" ht="15.75">
      <c r="A27" s="1" t="s">
        <v>40</v>
      </c>
      <c r="B27" s="2"/>
      <c r="C27" s="3"/>
      <c r="D27" s="3"/>
      <c r="E27" s="3"/>
      <c r="F27" s="5"/>
    </row>
    <row r="28" spans="1:6" ht="15.75">
      <c r="A28" s="1" t="s">
        <v>32</v>
      </c>
      <c r="C28" s="72" t="s">
        <v>33</v>
      </c>
      <c r="D28" s="3"/>
      <c r="E28" s="3"/>
      <c r="F28" s="73"/>
    </row>
    <row r="29" spans="1:6" ht="12.75">
      <c r="A29" s="4"/>
      <c r="B29" s="14" t="s">
        <v>1</v>
      </c>
      <c r="C29" s="74"/>
      <c r="D29" s="5"/>
      <c r="E29" s="4"/>
      <c r="F29" s="75"/>
    </row>
    <row r="30" spans="1:6" ht="13.5" thickBot="1">
      <c r="A30" s="4"/>
      <c r="B30" s="14"/>
      <c r="C30" s="4"/>
      <c r="D30" s="4"/>
      <c r="E30" s="4"/>
      <c r="F30" s="75" t="s">
        <v>34</v>
      </c>
    </row>
    <row r="31" spans="1:6" ht="14.25" customHeight="1">
      <c r="A31" s="37" t="s">
        <v>35</v>
      </c>
      <c r="B31" s="20" t="s">
        <v>5</v>
      </c>
      <c r="C31" s="37" t="s">
        <v>36</v>
      </c>
      <c r="D31" s="37" t="s">
        <v>36</v>
      </c>
      <c r="E31" s="37" t="s">
        <v>36</v>
      </c>
      <c r="F31" s="75"/>
    </row>
    <row r="32" spans="1:6" ht="14.25" customHeight="1" thickBot="1">
      <c r="A32" s="76" t="s">
        <v>10</v>
      </c>
      <c r="B32" s="28" t="s">
        <v>11</v>
      </c>
      <c r="C32" s="31" t="s">
        <v>13</v>
      </c>
      <c r="D32" s="76" t="s">
        <v>37</v>
      </c>
      <c r="E32" s="31" t="s">
        <v>38</v>
      </c>
      <c r="F32" s="75"/>
    </row>
    <row r="33" spans="1:6" ht="15.75" customHeight="1">
      <c r="A33" s="35" t="s">
        <v>17</v>
      </c>
      <c r="B33" s="36">
        <v>35342</v>
      </c>
      <c r="C33" s="77">
        <f>D8+1467455</f>
        <v>1655402</v>
      </c>
      <c r="D33" s="78">
        <f>E8+66994282</f>
        <v>75824052.51</v>
      </c>
      <c r="E33" s="79">
        <f aca="true" t="shared" si="1" ref="E33:E41">0.215*D33</f>
        <v>16302171.28965</v>
      </c>
      <c r="F33" s="80"/>
    </row>
    <row r="34" spans="1:7" ht="15.75" customHeight="1">
      <c r="A34" s="42" t="s">
        <v>18</v>
      </c>
      <c r="B34" s="43">
        <v>36880</v>
      </c>
      <c r="C34" s="79">
        <f>D9+2288761</f>
        <v>2568396</v>
      </c>
      <c r="D34" s="81">
        <f>E9+82247614</f>
        <v>93073445.49</v>
      </c>
      <c r="E34" s="79">
        <f t="shared" si="1"/>
        <v>20010790.78035</v>
      </c>
      <c r="F34" s="80"/>
      <c r="G34" s="18"/>
    </row>
    <row r="35" spans="1:6" ht="15.75" customHeight="1">
      <c r="A35" s="42" t="s">
        <v>19</v>
      </c>
      <c r="B35" s="43">
        <v>34524</v>
      </c>
      <c r="C35" s="79">
        <f>D10+2023668</f>
        <v>2287614</v>
      </c>
      <c r="D35" s="81">
        <f>E10+161932852</f>
        <v>183202884.14</v>
      </c>
      <c r="E35" s="79">
        <f t="shared" si="1"/>
        <v>39388620.0901</v>
      </c>
      <c r="F35" s="80"/>
    </row>
    <row r="36" spans="1:6" ht="15.75" customHeight="1">
      <c r="A36" s="42" t="s">
        <v>20</v>
      </c>
      <c r="B36" s="43">
        <v>34474</v>
      </c>
      <c r="C36" s="79">
        <f>D11+1388249</f>
        <v>1581286</v>
      </c>
      <c r="D36" s="81">
        <f>E11+71773469</f>
        <v>81227901.16</v>
      </c>
      <c r="E36" s="79">
        <f t="shared" si="1"/>
        <v>17463998.749399997</v>
      </c>
      <c r="F36" s="80"/>
    </row>
    <row r="37" spans="1:6" ht="15.75" customHeight="1">
      <c r="A37" s="42" t="s">
        <v>21</v>
      </c>
      <c r="B37" s="43">
        <v>38127</v>
      </c>
      <c r="C37" s="79">
        <f>D12+2111059</f>
        <v>2351062</v>
      </c>
      <c r="D37" s="81">
        <f>E12+98046308</f>
        <v>110196407.58</v>
      </c>
      <c r="E37" s="79">
        <f t="shared" si="1"/>
        <v>23692227.629699998</v>
      </c>
      <c r="F37" s="80"/>
    </row>
    <row r="38" spans="1:6" ht="16.5" customHeight="1">
      <c r="A38" s="49" t="s">
        <v>22</v>
      </c>
      <c r="B38" s="50">
        <v>35258</v>
      </c>
      <c r="C38" s="82">
        <f>D13+1516995</f>
        <v>1740546</v>
      </c>
      <c r="D38" s="83">
        <f>E13+100906923</f>
        <v>115254888.66</v>
      </c>
      <c r="E38" s="82">
        <f t="shared" si="1"/>
        <v>24779801.061899997</v>
      </c>
      <c r="F38" s="75"/>
    </row>
    <row r="39" spans="1:6" ht="15.75" customHeight="1">
      <c r="A39" s="49" t="s">
        <v>23</v>
      </c>
      <c r="B39" s="50">
        <v>34909</v>
      </c>
      <c r="C39" s="82">
        <f>D14+554186</f>
        <v>610330</v>
      </c>
      <c r="D39" s="83">
        <f>E14+18968914</f>
        <v>20486051.88</v>
      </c>
      <c r="E39" s="82">
        <f t="shared" si="1"/>
        <v>4404501.1542</v>
      </c>
      <c r="F39" s="73"/>
    </row>
    <row r="40" spans="1:6" ht="15.75" customHeight="1">
      <c r="A40" s="49" t="s">
        <v>24</v>
      </c>
      <c r="B40" s="50">
        <v>34311</v>
      </c>
      <c r="C40" s="82">
        <f>D15+1187255</f>
        <v>1354451</v>
      </c>
      <c r="D40" s="83">
        <f>E15+69117853</f>
        <v>77984085.52</v>
      </c>
      <c r="E40" s="82">
        <f t="shared" si="1"/>
        <v>16766578.386799999</v>
      </c>
      <c r="F40" s="5"/>
    </row>
    <row r="41" spans="1:6" ht="15.75" customHeight="1">
      <c r="A41" s="49" t="s">
        <v>25</v>
      </c>
      <c r="B41" s="50">
        <v>34266</v>
      </c>
      <c r="C41" s="82">
        <f>D16+673874</f>
        <v>775250</v>
      </c>
      <c r="D41" s="83">
        <f>E16+33945234</f>
        <v>38454002.31</v>
      </c>
      <c r="E41" s="82">
        <f t="shared" si="1"/>
        <v>8267610.49665</v>
      </c>
      <c r="F41" s="5"/>
    </row>
    <row r="42" spans="1:6" ht="15.75" customHeight="1">
      <c r="A42" s="42" t="s">
        <v>26</v>
      </c>
      <c r="B42" s="43">
        <v>34887</v>
      </c>
      <c r="C42" s="79">
        <f>D17+896221</f>
        <v>1008066</v>
      </c>
      <c r="D42" s="81">
        <f>E17+38768286</f>
        <v>44166340.1</v>
      </c>
      <c r="E42" s="82">
        <f>0.185*D42</f>
        <v>8170772.918500001</v>
      </c>
      <c r="F42" s="84"/>
    </row>
    <row r="43" spans="1:6" ht="15.75" customHeight="1">
      <c r="A43" s="42" t="s">
        <v>27</v>
      </c>
      <c r="B43" s="43">
        <v>34552</v>
      </c>
      <c r="C43" s="79">
        <f>D18+1614021</f>
        <v>1818285</v>
      </c>
      <c r="D43" s="81">
        <f>E18+79586574</f>
        <v>90166058.74</v>
      </c>
      <c r="E43" s="79">
        <f>0.215*D43</f>
        <v>19385702.6291</v>
      </c>
      <c r="F43" s="84"/>
    </row>
    <row r="44" spans="1:6" ht="15.75" customHeight="1">
      <c r="A44" s="42" t="s">
        <v>28</v>
      </c>
      <c r="B44" s="43">
        <v>34582</v>
      </c>
      <c r="C44" s="79">
        <f>D19+1031675</f>
        <v>1160434</v>
      </c>
      <c r="D44" s="81">
        <f>E19+74001130</f>
        <v>84278386.95</v>
      </c>
      <c r="E44" s="79">
        <f>0.215*D44</f>
        <v>18119853.19425</v>
      </c>
      <c r="F44" s="84"/>
    </row>
    <row r="45" spans="1:6" ht="16.5" customHeight="1">
      <c r="A45" s="49" t="s">
        <v>29</v>
      </c>
      <c r="B45" s="50">
        <v>34607</v>
      </c>
      <c r="C45" s="82">
        <f>D20+783362</f>
        <v>922451</v>
      </c>
      <c r="D45" s="83">
        <f>E20+56256655</f>
        <v>64816155.8</v>
      </c>
      <c r="E45" s="82">
        <f>0.215*D45</f>
        <v>13935473.497</v>
      </c>
      <c r="F45" s="5"/>
    </row>
    <row r="46" spans="1:6" ht="15.75" customHeight="1" thickBot="1">
      <c r="A46" s="55" t="s">
        <v>30</v>
      </c>
      <c r="B46" s="56">
        <v>34696</v>
      </c>
      <c r="C46" s="82">
        <f>D21+970874</f>
        <v>1104921</v>
      </c>
      <c r="D46" s="83">
        <f>E21+71025885</f>
        <v>81250065.5</v>
      </c>
      <c r="E46" s="82">
        <f>0.215*D46</f>
        <v>17468764.0825</v>
      </c>
      <c r="F46" s="5"/>
    </row>
    <row r="47" spans="1:6" ht="18" customHeight="1" thickBot="1">
      <c r="A47" s="60" t="s">
        <v>31</v>
      </c>
      <c r="B47" s="85"/>
      <c r="C47" s="63">
        <f>SUM(C33:C46)</f>
        <v>20938494</v>
      </c>
      <c r="D47" s="64">
        <f>SUM(D33:D46)</f>
        <v>1160380726.3400002</v>
      </c>
      <c r="E47" s="64">
        <f>SUM(E33:E46)</f>
        <v>248156865.9601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2005-04-15T21:08:06Z</dcterms:created>
  <dcterms:modified xsi:type="dcterms:W3CDTF">2005-04-15T21:08:18Z</dcterms:modified>
  <cp:category/>
  <cp:version/>
  <cp:contentType/>
  <cp:contentStatus/>
</cp:coreProperties>
</file>