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20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F48" i="1"/>
  <c r="G48" i="1" s="1"/>
  <c r="E48" i="1"/>
  <c r="E47" i="1"/>
  <c r="F47" i="1" s="1"/>
  <c r="G47" i="1" s="1"/>
  <c r="F46" i="1"/>
  <c r="G46" i="1" s="1"/>
  <c r="E46" i="1"/>
  <c r="E50" i="1" s="1"/>
  <c r="F32" i="1"/>
  <c r="C32" i="1"/>
  <c r="G31" i="1"/>
  <c r="H31" i="1" s="1"/>
  <c r="D31" i="1"/>
  <c r="E31" i="1" s="1"/>
  <c r="B31" i="1"/>
  <c r="B30" i="1"/>
  <c r="G30" i="1" s="1"/>
  <c r="H30" i="1" s="1"/>
  <c r="G29" i="1"/>
  <c r="H29" i="1" s="1"/>
  <c r="D29" i="1"/>
  <c r="E29" i="1" s="1"/>
  <c r="B29" i="1"/>
  <c r="B28" i="1"/>
  <c r="G28" i="1" s="1"/>
  <c r="E13" i="1"/>
  <c r="D13" i="1"/>
  <c r="F12" i="1"/>
  <c r="G12" i="1" s="1"/>
  <c r="H12" i="1" s="1"/>
  <c r="F11" i="1"/>
  <c r="G11" i="1" s="1"/>
  <c r="H11" i="1" s="1"/>
  <c r="F10" i="1"/>
  <c r="G10" i="1" s="1"/>
  <c r="H10" i="1" s="1"/>
  <c r="F9" i="1"/>
  <c r="F13" i="1" s="1"/>
  <c r="C9" i="1"/>
  <c r="C12" i="1" s="1"/>
  <c r="G32" i="1" l="1"/>
  <c r="H32" i="1" s="1"/>
  <c r="H28" i="1"/>
  <c r="G50" i="1"/>
  <c r="B32" i="1"/>
  <c r="F50" i="1"/>
  <c r="G9" i="1"/>
  <c r="C10" i="1"/>
  <c r="C11" i="1"/>
  <c r="D28" i="1"/>
  <c r="D30" i="1"/>
  <c r="E30" i="1" s="1"/>
  <c r="G13" i="1" l="1"/>
  <c r="H9" i="1"/>
  <c r="H13" i="1" s="1"/>
  <c r="D32" i="1"/>
  <c r="E32" i="1" s="1"/>
  <c r="E28" i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<sst xmlns="http://schemas.openxmlformats.org/spreadsheetml/2006/main" count="60" uniqueCount="41">
  <si>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</si>
  <si>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</si>
  <si>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</si>
  <si>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</si>
  <si>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JANUARY 2014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</si>
  <si>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</si>
  <si>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</si>
  <si>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</si>
  <si>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</si>
  <si>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</si>
  <si>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</si>
  <si>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</si>
  <si>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</si>
  <si>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</si>
  <si>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</si>
  <si>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</si>
  <si>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</si>
  <si>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</si>
  <si>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</si>
  <si>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</si>
  <si>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</si>
  <si>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</si>
  <si>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</si>
  <si>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</si>
  <si>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</si>
  <si>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</si>
  <si>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</si>
  <si>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</si>
  <si>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</si>
  <si>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</si>
  <si>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</si>
  <si>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</si>
  <si>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</si>
  <si>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</si>
  <si>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2013 - JANUARY 31, 2014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</si>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</sst>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33712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7180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Microsoft/Windows/Temporary%20Internet%20Files/Content.IE5/FMHMJXNG/2014-01_January_Reven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  <sheetName val="."/>
    </sheetNames>
    <sheetDataSet>
      <sheetData sheetId="0">
        <row r="8">
          <cell r="C8">
            <v>31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" x14ac:dyDescent="0.15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.9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.9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.9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f>'[1]Riverboat Revenue'!C8</f>
        <v>31</v>
      </c>
      <c r="D9" s="26">
        <v>151385</v>
      </c>
      <c r="E9" s="27">
        <v>14758428.470000001</v>
      </c>
      <c r="F9" s="28">
        <f>E9*0.18</f>
        <v>2656517.1246000002</v>
      </c>
      <c r="G9" s="28">
        <f>E9-F9</f>
        <v>12101911.3454</v>
      </c>
      <c r="H9" s="29">
        <f>G9*0.185</f>
        <v>2238853.5988989999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f>C9</f>
        <v>31</v>
      </c>
      <c r="D10" s="34">
        <v>68416</v>
      </c>
      <c r="E10" s="35">
        <v>5006433.0599999996</v>
      </c>
      <c r="F10" s="36">
        <f>E10*0.18</f>
        <v>901157.95079999988</v>
      </c>
      <c r="G10" s="36">
        <f>E10-F10</f>
        <v>4105275.1091999998</v>
      </c>
      <c r="H10" s="37">
        <f>G10*0.185</f>
        <v>759475.89520199993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f>C9</f>
        <v>31</v>
      </c>
      <c r="D11" s="34">
        <v>94494</v>
      </c>
      <c r="E11" s="35">
        <v>6741193.9400000004</v>
      </c>
      <c r="F11" s="36">
        <f>E11*0.18</f>
        <v>1213414.9092000001</v>
      </c>
      <c r="G11" s="36">
        <f>E11-F11</f>
        <v>5527779.0307999998</v>
      </c>
      <c r="H11" s="37">
        <f>G11*0.185</f>
        <v>1022639.120698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f>C9</f>
        <v>31</v>
      </c>
      <c r="D12" s="41">
        <v>63395</v>
      </c>
      <c r="E12" s="42">
        <v>3659936.96</v>
      </c>
      <c r="F12" s="43">
        <f>E12*0.18</f>
        <v>658788.65279999992</v>
      </c>
      <c r="G12" s="43">
        <f>E12-F12</f>
        <v>3001148.3072000002</v>
      </c>
      <c r="H12" s="44">
        <f>G12*0.185</f>
        <v>555212.43683200004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f>SUM(D9:D12)</f>
        <v>377690</v>
      </c>
      <c r="E13" s="43">
        <f>SUM(E9:E12)</f>
        <v>30165992.430000003</v>
      </c>
      <c r="F13" s="43">
        <f>SUM(F9:F12)</f>
        <v>5429878.6374000004</v>
      </c>
      <c r="G13" s="43">
        <f>SUM(G9:G12)</f>
        <v>24736113.792599998</v>
      </c>
      <c r="H13" s="44">
        <f>SUM(H9:H12)</f>
        <v>4576181.0516309999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5" thickBot="1" x14ac:dyDescent="0.25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 x14ac:dyDescent="0.25">
      <c r="A27" s="65" t="s">
        <v>10</v>
      </c>
      <c r="B27" s="66">
        <v>41640</v>
      </c>
      <c r="C27" s="67">
        <v>41609</v>
      </c>
      <c r="D27" s="68" t="s">
        <v>30</v>
      </c>
      <c r="E27" s="69" t="s">
        <v>31</v>
      </c>
      <c r="F27" s="70">
        <v>41275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75" x14ac:dyDescent="0.2">
      <c r="A28" s="71" t="s">
        <v>18</v>
      </c>
      <c r="B28" s="72">
        <f>E9</f>
        <v>14758428.470000001</v>
      </c>
      <c r="C28" s="27">
        <v>14624027.5</v>
      </c>
      <c r="D28" s="73">
        <f>B28-C28</f>
        <v>134400.97000000067</v>
      </c>
      <c r="E28" s="74">
        <f>D28/C28</f>
        <v>9.1904210382537013E-3</v>
      </c>
      <c r="F28" s="75">
        <v>14668974.18</v>
      </c>
      <c r="G28" s="76">
        <f>B28-F28</f>
        <v>89454.290000000969</v>
      </c>
      <c r="H28" s="74">
        <f>G28/F28</f>
        <v>6.0981967043043069E-3</v>
      </c>
      <c r="I28" s="5"/>
      <c r="J28" s="5"/>
      <c r="K28" s="5"/>
      <c r="L28" s="5"/>
    </row>
    <row r="29" spans="1:12" ht="12.75" x14ac:dyDescent="0.2">
      <c r="A29" s="77" t="s">
        <v>19</v>
      </c>
      <c r="B29" s="78">
        <f>E10</f>
        <v>5006433.0599999996</v>
      </c>
      <c r="C29" s="35">
        <v>4790547.57</v>
      </c>
      <c r="D29" s="79">
        <f>B29-C29</f>
        <v>215885.48999999929</v>
      </c>
      <c r="E29" s="80">
        <f>D29/C29</f>
        <v>4.5064888062472427E-2</v>
      </c>
      <c r="F29" s="50">
        <v>5417284.0999999996</v>
      </c>
      <c r="G29" s="81">
        <f>B29-F29</f>
        <v>-410851.04000000004</v>
      </c>
      <c r="H29" s="80">
        <f>G29/F29</f>
        <v>-7.5840777853980385E-2</v>
      </c>
      <c r="I29" s="5"/>
      <c r="J29" s="5"/>
      <c r="K29" s="5"/>
      <c r="L29" s="5"/>
    </row>
    <row r="30" spans="1:12" ht="12.75" x14ac:dyDescent="0.2">
      <c r="A30" s="77" t="s">
        <v>20</v>
      </c>
      <c r="B30" s="78">
        <f>E11</f>
        <v>6741193.9400000004</v>
      </c>
      <c r="C30" s="35">
        <v>7516981.2699999996</v>
      </c>
      <c r="D30" s="79">
        <f>B30-C30</f>
        <v>-775787.32999999914</v>
      </c>
      <c r="E30" s="80">
        <f>D30/C30</f>
        <v>-0.10320463789049712</v>
      </c>
      <c r="F30" s="50">
        <v>7227581.71</v>
      </c>
      <c r="G30" s="81">
        <f>B30-F30</f>
        <v>-486387.76999999955</v>
      </c>
      <c r="H30" s="80">
        <f>G30/F30</f>
        <v>-6.7296059666408059E-2</v>
      </c>
      <c r="I30" s="5"/>
      <c r="J30" s="5"/>
      <c r="K30" s="5"/>
      <c r="L30" s="5"/>
    </row>
    <row r="31" spans="1:12" ht="13.5" thickBot="1" x14ac:dyDescent="0.25">
      <c r="A31" s="82" t="s">
        <v>21</v>
      </c>
      <c r="B31" s="83">
        <f>E12</f>
        <v>3659936.96</v>
      </c>
      <c r="C31" s="42">
        <v>3640111.65</v>
      </c>
      <c r="D31" s="84">
        <f>B31-C31</f>
        <v>19825.310000000056</v>
      </c>
      <c r="E31" s="85">
        <f>D31/C31</f>
        <v>5.4463466800530845E-3</v>
      </c>
      <c r="F31" s="86">
        <v>4015068.59</v>
      </c>
      <c r="G31" s="87">
        <f>B31-F31</f>
        <v>-355131.62999999989</v>
      </c>
      <c r="H31" s="85">
        <f>G31/F31</f>
        <v>-8.8449704417129252E-2</v>
      </c>
      <c r="I31" s="5"/>
      <c r="J31" s="5"/>
      <c r="K31" s="5"/>
      <c r="L31" s="5"/>
    </row>
    <row r="32" spans="1:12" ht="12.75" customHeight="1" thickBot="1" x14ac:dyDescent="0.25">
      <c r="A32" s="88"/>
      <c r="B32" s="89">
        <f>SUM(B28:B31)</f>
        <v>30165992.430000003</v>
      </c>
      <c r="C32" s="89">
        <f>SUM(C28:C31)</f>
        <v>30571667.989999998</v>
      </c>
      <c r="D32" s="90">
        <f>SUM(D28:D31)</f>
        <v>-405675.55999999912</v>
      </c>
      <c r="E32" s="85">
        <f>D32/C32</f>
        <v>-1.3269657387771441E-2</v>
      </c>
      <c r="F32" s="91">
        <f>SUM(F28:F31)</f>
        <v>31328908.580000002</v>
      </c>
      <c r="G32" s="90">
        <f>SUM(G28:G31)</f>
        <v>-1162916.1499999985</v>
      </c>
      <c r="H32" s="85">
        <f>G32/F32</f>
        <v>-3.7119587074999162E-2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.95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5.95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5.95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8">
        <v>1087827</v>
      </c>
      <c r="D46" s="99">
        <v>106122536.09999999</v>
      </c>
      <c r="E46" s="99">
        <f>D46*0.18</f>
        <v>19102056.498</v>
      </c>
      <c r="F46" s="99">
        <f>D46-E46</f>
        <v>87020479.601999998</v>
      </c>
      <c r="G46" s="99">
        <f>0.185*F46</f>
        <v>16098788.726369999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100">
        <v>605600</v>
      </c>
      <c r="D47" s="101">
        <v>35319779.439999998</v>
      </c>
      <c r="E47" s="101">
        <f>D47*0.18</f>
        <v>6357560.2991999993</v>
      </c>
      <c r="F47" s="101">
        <f>D47-E47</f>
        <v>28962219.140799999</v>
      </c>
      <c r="G47" s="101">
        <f>0.185*F47</f>
        <v>5358010.5410479996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100">
        <v>784798</v>
      </c>
      <c r="D48" s="101">
        <v>51385487.450000003</v>
      </c>
      <c r="E48" s="101">
        <f>D48*0.18</f>
        <v>9249387.7410000004</v>
      </c>
      <c r="F48" s="101">
        <f>D48-E48</f>
        <v>42136099.709000006</v>
      </c>
      <c r="G48" s="101">
        <f>0.185*F48</f>
        <v>7795178.446165001</v>
      </c>
      <c r="H48" s="4"/>
      <c r="I48" s="5"/>
      <c r="J48" s="5"/>
      <c r="K48" s="5"/>
      <c r="L48" s="5"/>
    </row>
    <row r="49" spans="1:12" ht="13.5" thickBot="1" x14ac:dyDescent="0.25">
      <c r="A49" s="82" t="s">
        <v>21</v>
      </c>
      <c r="B49" s="39">
        <v>39344</v>
      </c>
      <c r="C49" s="102">
        <v>436329</v>
      </c>
      <c r="D49" s="103">
        <v>25671755.379999999</v>
      </c>
      <c r="E49" s="103">
        <f>D49*0.18</f>
        <v>4620915.9683999997</v>
      </c>
      <c r="F49" s="103">
        <f>D49-E49</f>
        <v>21050839.411600001</v>
      </c>
      <c r="G49" s="103">
        <f>0.185*F49</f>
        <v>3894405.2911460004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2">
        <f>SUM(C46:C49)</f>
        <v>2914554</v>
      </c>
      <c r="D50" s="103">
        <f>SUM(D46:D49)</f>
        <v>218499558.37</v>
      </c>
      <c r="E50" s="103">
        <f>SUM(E46:E49)</f>
        <v>39329920.5066</v>
      </c>
      <c r="F50" s="103">
        <f>SUM(F46:F49)</f>
        <v>179169637.86339998</v>
      </c>
      <c r="G50" s="103">
        <f>SUM(G46:G49)</f>
        <v>33146383.004728999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.75" x14ac:dyDescent="0.2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.25" x14ac:dyDescent="0.2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5" x14ac:dyDescent="0.25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2014-02-20T12:47:06Z</dcterms:created>
  <dcterms:modified xsi:type="dcterms:W3CDTF">2014-02-20T12:47:23Z</dcterms:modified>
</cp:coreProperties>
</file>