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2120" windowHeight="8220"/>
  </bookViews>
  <sheets>
    <sheet name="Racetrack Revenue" sheetId="1" r:id="rId1"/>
  </sheet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F48" i="1"/>
  <c r="G48" i="1" s="1"/>
  <c r="E48" i="1"/>
  <c r="E47" i="1"/>
  <c r="F47" i="1" s="1"/>
  <c r="G47" i="1" s="1"/>
  <c r="F46" i="1"/>
  <c r="G46" i="1" s="1"/>
  <c r="G50" i="1" s="1"/>
  <c r="E46" i="1"/>
  <c r="E50" i="1" s="1"/>
  <c r="F32" i="1"/>
  <c r="C32" i="1"/>
  <c r="G31" i="1"/>
  <c r="H31" i="1" s="1"/>
  <c r="D31" i="1"/>
  <c r="E31" i="1" s="1"/>
  <c r="B31" i="1"/>
  <c r="B30" i="1"/>
  <c r="G30" i="1" s="1"/>
  <c r="H30" i="1" s="1"/>
  <c r="G29" i="1"/>
  <c r="H29" i="1" s="1"/>
  <c r="D29" i="1"/>
  <c r="E29" i="1" s="1"/>
  <c r="B29" i="1"/>
  <c r="B28" i="1"/>
  <c r="G28" i="1" s="1"/>
  <c r="E13" i="1"/>
  <c r="D13" i="1"/>
  <c r="F12" i="1"/>
  <c r="G12" i="1" s="1"/>
  <c r="H12" i="1" s="1"/>
  <c r="G11" i="1"/>
  <c r="H11" i="1" s="1"/>
  <c r="F11" i="1"/>
  <c r="F10" i="1"/>
  <c r="G10" i="1" s="1"/>
  <c r="H10" i="1" s="1"/>
  <c r="G9" i="1"/>
  <c r="H9" i="1" s="1"/>
  <c r="F9" i="1"/>
  <c r="F13" i="1" s="1"/>
  <c r="G32" i="1" l="1"/>
  <c r="H32" i="1" s="1"/>
  <c r="H28" i="1"/>
  <c r="H13" i="1"/>
  <c r="G13" i="1"/>
  <c r="B32" i="1"/>
  <c r="F50" i="1"/>
  <c r="D28" i="1"/>
  <c r="D30" i="1"/>
  <c r="E30" i="1" s="1"/>
  <c r="D32" i="1" l="1"/>
  <c r="E32" i="1" s="1"/>
  <c r="E28" i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<sst xmlns="http://schemas.openxmlformats.org/spreadsheetml/2006/main" count="60" uniqueCount="41">
  <si>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</si>
  <si>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</si>
  <si>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</si>
  <si>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</si>
  <si>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DECEMBER 2011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</si>
  <si>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</si>
  <si>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</si>
  <si>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</si>
  <si>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</si>
  <si>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</si>
  <si>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</si>
  <si>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</si>
  <si>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</si>
  <si>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</si>
  <si>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</si>
  <si>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</si>
  <si>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</si>
  <si>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</si>
  <si>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</si>
  <si>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</si>
  <si>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</si>
  <si>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</si>
  <si>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</si>
  <si>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</si>
  <si>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</si>
  <si>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</si>
  <si>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</si>
  <si>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</si>
  <si>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</si>
  <si>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</si>
  <si>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</si>
  <si>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</si>
  <si>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</si>
  <si>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</si>
  <si>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2011 - DECEMBER 31, 2011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</si>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</sst>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5" fillId="0" borderId="0"/>
    <xf numFmtId="0" fontId="8" fillId="0" borderId="0"/>
  </cellStyleXfs>
  <cellXfs count="112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 applyAlignment="1">
      <alignment vertical="center"/>
    </xf>
    <xf numFmtId="6" fontId="4" fillId="0" borderId="7" xfId="0" applyNumberFormat="1" applyFont="1" applyFill="1" applyBorder="1" applyAlignment="1">
      <alignment vertical="center"/>
    </xf>
    <xf numFmtId="38" fontId="4" fillId="0" borderId="7" xfId="0" applyNumberFormat="1" applyFont="1" applyFill="1" applyBorder="1" applyAlignment="1">
      <alignment vertical="center"/>
    </xf>
    <xf numFmtId="169" fontId="4" fillId="0" borderId="7" xfId="4" applyNumberFormat="1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164" fontId="0" fillId="0" borderId="0" xfId="0" applyFill="1" applyBorder="1" applyAlignment="1">
      <alignment vertical="center"/>
    </xf>
    <xf numFmtId="164" fontId="0" fillId="0" borderId="0" xfId="0" applyFill="1" applyAlignment="1">
      <alignment vertical="center"/>
    </xf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29338" y="2957512"/>
          <a:ext cx="133350" cy="2619375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E4" sqref="E4"/>
    </sheetView>
  </sheetViews>
  <sheetFormatPr defaultRowHeight="12" x14ac:dyDescent="0.15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2.375" style="6" customWidth="1"/>
    <col min="7" max="7" width="12.5" style="6" customWidth="1"/>
    <col min="8" max="8" width="13.25" style="6" customWidth="1"/>
    <col min="9" max="9" width="11.75" style="6" customWidth="1"/>
    <col min="10" max="16384" width="9" style="6"/>
  </cols>
  <sheetData>
    <row r="1" spans="1:12" ht="15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v>31</v>
      </c>
      <c r="D9" s="26">
        <v>160086</v>
      </c>
      <c r="E9" s="27">
        <v>14064748.52</v>
      </c>
      <c r="F9" s="28">
        <f>E9*0.18</f>
        <v>2531654.7335999999</v>
      </c>
      <c r="G9" s="28">
        <f>E9-F9</f>
        <v>11533093.7864</v>
      </c>
      <c r="H9" s="29">
        <f>G9*0.185</f>
        <v>2133622.3504840001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v>31</v>
      </c>
      <c r="D10" s="34">
        <v>95562</v>
      </c>
      <c r="E10" s="35">
        <v>5403425.8300000001</v>
      </c>
      <c r="F10" s="36">
        <f>E10*0.18</f>
        <v>972616.64939999999</v>
      </c>
      <c r="G10" s="36">
        <f>E10-F10</f>
        <v>4430809.1806000005</v>
      </c>
      <c r="H10" s="37">
        <f>G10*0.185</f>
        <v>819699.69841100008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v>31</v>
      </c>
      <c r="D11" s="34">
        <v>122406</v>
      </c>
      <c r="E11" s="35">
        <v>7967495.0099999998</v>
      </c>
      <c r="F11" s="36">
        <f>E11*0.18</f>
        <v>1434149.1017999998</v>
      </c>
      <c r="G11" s="36">
        <f>E11-F11</f>
        <v>6533345.9081999995</v>
      </c>
      <c r="H11" s="37">
        <f>G11*0.185</f>
        <v>1208668.9930169999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v>31</v>
      </c>
      <c r="D12" s="41">
        <v>77644</v>
      </c>
      <c r="E12" s="42">
        <v>3799341.94</v>
      </c>
      <c r="F12" s="43">
        <f>E12*0.18</f>
        <v>683881.54920000001</v>
      </c>
      <c r="G12" s="43">
        <f>E12-F12</f>
        <v>3115460.3908000002</v>
      </c>
      <c r="H12" s="44">
        <f>G12*0.185</f>
        <v>576360.17229800008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f>SUM(D9:D12)</f>
        <v>455698</v>
      </c>
      <c r="E13" s="43">
        <f>SUM(E9:E12)</f>
        <v>31235011.300000001</v>
      </c>
      <c r="F13" s="43">
        <f>SUM(F9:F12)</f>
        <v>5622302.034</v>
      </c>
      <c r="G13" s="43">
        <f>SUM(G9:G12)</f>
        <v>25612709.265999999</v>
      </c>
      <c r="H13" s="44">
        <f>SUM(H9:H12)</f>
        <v>4738351.2142099999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110"/>
      <c r="G24" s="110"/>
      <c r="H24" s="110"/>
      <c r="I24" s="5"/>
      <c r="J24" s="5"/>
      <c r="K24" s="5"/>
      <c r="L24" s="5"/>
    </row>
    <row r="25" spans="1:12" ht="15" x14ac:dyDescent="0.25">
      <c r="A25" s="56"/>
      <c r="B25" s="57"/>
      <c r="C25" s="111" t="s">
        <v>28</v>
      </c>
      <c r="D25" s="111"/>
      <c r="E25" s="111"/>
      <c r="F25" s="111" t="s">
        <v>29</v>
      </c>
      <c r="G25" s="111"/>
      <c r="H25" s="111"/>
      <c r="I25" s="5"/>
      <c r="J25" s="5"/>
      <c r="K25" s="5"/>
      <c r="L25" s="5"/>
    </row>
    <row r="26" spans="1:12" ht="13.5" thickBot="1" x14ac:dyDescent="0.25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5" thickBot="1" x14ac:dyDescent="0.25">
      <c r="A27" s="63" t="s">
        <v>10</v>
      </c>
      <c r="B27" s="64">
        <v>40878</v>
      </c>
      <c r="C27" s="65">
        <v>40848</v>
      </c>
      <c r="D27" s="66" t="s">
        <v>30</v>
      </c>
      <c r="E27" s="67" t="s">
        <v>31</v>
      </c>
      <c r="F27" s="68">
        <v>40513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75" x14ac:dyDescent="0.2">
      <c r="A28" s="69" t="s">
        <v>18</v>
      </c>
      <c r="B28" s="70">
        <f>E9</f>
        <v>14064748.52</v>
      </c>
      <c r="C28" s="27">
        <v>13763632.91</v>
      </c>
      <c r="D28" s="71">
        <f>B28-C28</f>
        <v>301115.6099999994</v>
      </c>
      <c r="E28" s="72">
        <f>D28/C28</f>
        <v>2.1877625767047531E-2</v>
      </c>
      <c r="F28" s="73">
        <v>13602933.359999999</v>
      </c>
      <c r="G28" s="74">
        <f>B28-F28</f>
        <v>461815.16000000015</v>
      </c>
      <c r="H28" s="72">
        <f>G28/F28</f>
        <v>3.3949674513438929E-2</v>
      </c>
      <c r="I28" s="5"/>
      <c r="J28" s="5"/>
      <c r="K28" s="5"/>
      <c r="L28" s="5"/>
    </row>
    <row r="29" spans="1:12" ht="12.75" x14ac:dyDescent="0.2">
      <c r="A29" s="75" t="s">
        <v>19</v>
      </c>
      <c r="B29" s="76">
        <f>E10</f>
        <v>5403425.8300000001</v>
      </c>
      <c r="C29" s="35">
        <v>5041386.7</v>
      </c>
      <c r="D29" s="77">
        <f>B29-C29</f>
        <v>362039.12999999989</v>
      </c>
      <c r="E29" s="78">
        <f>D29/C29</f>
        <v>7.1813402054637043E-2</v>
      </c>
      <c r="F29" s="50">
        <v>6031024.6500000004</v>
      </c>
      <c r="G29" s="79">
        <f>B29-F29</f>
        <v>-627598.8200000003</v>
      </c>
      <c r="H29" s="78">
        <f>G29/F29</f>
        <v>-0.10406172357461684</v>
      </c>
      <c r="I29" s="5"/>
      <c r="J29" s="5"/>
      <c r="K29" s="5"/>
      <c r="L29" s="5"/>
    </row>
    <row r="30" spans="1:12" ht="12.75" x14ac:dyDescent="0.2">
      <c r="A30" s="75" t="s">
        <v>20</v>
      </c>
      <c r="B30" s="76">
        <f>E11</f>
        <v>7967495.0099999998</v>
      </c>
      <c r="C30" s="35">
        <v>7357882.8200000003</v>
      </c>
      <c r="D30" s="77">
        <f>B30-C30</f>
        <v>609612.18999999948</v>
      </c>
      <c r="E30" s="78">
        <f>D30/C30</f>
        <v>8.2851576317982109E-2</v>
      </c>
      <c r="F30" s="50">
        <v>7699997.2300000004</v>
      </c>
      <c r="G30" s="79">
        <f>B30-F30</f>
        <v>267497.77999999933</v>
      </c>
      <c r="H30" s="78">
        <f>G30/F30</f>
        <v>3.4739983925942179E-2</v>
      </c>
      <c r="I30" s="5"/>
      <c r="J30" s="5"/>
      <c r="K30" s="5"/>
      <c r="L30" s="5"/>
    </row>
    <row r="31" spans="1:12" ht="13.5" thickBot="1" x14ac:dyDescent="0.25">
      <c r="A31" s="80" t="s">
        <v>21</v>
      </c>
      <c r="B31" s="81">
        <f>E12</f>
        <v>3799341.94</v>
      </c>
      <c r="C31" s="42">
        <v>3587374.09</v>
      </c>
      <c r="D31" s="82">
        <f>B31-C31</f>
        <v>211967.85000000009</v>
      </c>
      <c r="E31" s="83">
        <f>D31/C31</f>
        <v>5.9087188757612985E-2</v>
      </c>
      <c r="F31" s="84">
        <v>3854915.28</v>
      </c>
      <c r="G31" s="85">
        <f>B31-F31</f>
        <v>-55573.339999999851</v>
      </c>
      <c r="H31" s="83">
        <f>G31/F31</f>
        <v>-1.4416228623317463E-2</v>
      </c>
      <c r="I31" s="5"/>
      <c r="J31" s="5"/>
      <c r="K31" s="5"/>
      <c r="L31" s="5"/>
    </row>
    <row r="32" spans="1:12" s="92" customFormat="1" ht="12.75" customHeight="1" thickBot="1" x14ac:dyDescent="0.2">
      <c r="A32" s="86"/>
      <c r="B32" s="87">
        <f>SUM(B28:B31)</f>
        <v>31235011.300000001</v>
      </c>
      <c r="C32" s="87">
        <f>SUM(C28:C31)</f>
        <v>29750276.52</v>
      </c>
      <c r="D32" s="88">
        <f>SUM(D28:D31)</f>
        <v>1484734.7799999989</v>
      </c>
      <c r="E32" s="89">
        <f>D32/C32</f>
        <v>4.9906587557324626E-2</v>
      </c>
      <c r="F32" s="90">
        <f>SUM(F28:F31)</f>
        <v>31188870.52</v>
      </c>
      <c r="G32" s="88">
        <f>SUM(G28:G31)</f>
        <v>46140.779999999329</v>
      </c>
      <c r="H32" s="89">
        <f>G32/F32</f>
        <v>1.479398876288622E-3</v>
      </c>
      <c r="I32" s="91"/>
      <c r="J32" s="91"/>
      <c r="K32" s="91"/>
      <c r="L32" s="91"/>
    </row>
    <row r="33" spans="1:12" ht="12.75" customHeight="1" x14ac:dyDescent="0.2">
      <c r="A33" s="4"/>
      <c r="B33" s="4"/>
      <c r="C33" s="4"/>
      <c r="D33" s="4"/>
      <c r="E33" s="4"/>
      <c r="F33" s="93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" customHeight="1" x14ac:dyDescent="0.25">
      <c r="A38" s="1" t="s">
        <v>0</v>
      </c>
      <c r="B38" s="7"/>
      <c r="C38" s="94"/>
      <c r="D38" s="94"/>
      <c r="E38" s="94"/>
      <c r="F38" s="4"/>
      <c r="G38" s="4"/>
      <c r="H38" s="4"/>
      <c r="I38" s="5"/>
      <c r="J38" s="5"/>
      <c r="K38" s="5"/>
      <c r="L38" s="5"/>
    </row>
    <row r="39" spans="1:12" ht="15" x14ac:dyDescent="0.25">
      <c r="A39" s="1" t="s">
        <v>32</v>
      </c>
      <c r="B39" s="7"/>
      <c r="C39" s="94"/>
      <c r="D39" s="94"/>
      <c r="E39" s="94"/>
      <c r="F39" s="4"/>
      <c r="G39" s="4"/>
      <c r="H39" s="4"/>
      <c r="I39" s="5"/>
      <c r="J39" s="5"/>
      <c r="K39" s="5"/>
      <c r="L39" s="5"/>
    </row>
    <row r="40" spans="1:12" ht="15" x14ac:dyDescent="0.25">
      <c r="A40" s="1" t="s">
        <v>33</v>
      </c>
      <c r="B40" s="95"/>
      <c r="C40" s="96" t="s">
        <v>34</v>
      </c>
      <c r="D40" s="94"/>
      <c r="E40" s="94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5"/>
      <c r="C41" s="96" t="s">
        <v>35</v>
      </c>
      <c r="D41" s="94"/>
      <c r="E41" s="94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7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8"/>
      <c r="B43" s="47"/>
      <c r="C43" s="98"/>
      <c r="D43" s="98"/>
      <c r="E43" s="98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9">
        <v>1008963</v>
      </c>
      <c r="D46" s="100">
        <v>88606520.180000007</v>
      </c>
      <c r="E46" s="100">
        <f>D46*0.18</f>
        <v>15949173.6324</v>
      </c>
      <c r="F46" s="100">
        <f>D46-E46</f>
        <v>72657346.547600001</v>
      </c>
      <c r="G46" s="100">
        <f>0.185*F46</f>
        <v>13441609.111306001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101">
        <v>791397</v>
      </c>
      <c r="D47" s="102">
        <v>36069561.920000002</v>
      </c>
      <c r="E47" s="102">
        <f>D47*0.18</f>
        <v>6492521.1456000004</v>
      </c>
      <c r="F47" s="102">
        <f>D47-E47</f>
        <v>29577040.774400003</v>
      </c>
      <c r="G47" s="102">
        <f>0.185*F47</f>
        <v>5471752.5432640007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101">
        <v>767809</v>
      </c>
      <c r="D48" s="102">
        <v>45957280.079999998</v>
      </c>
      <c r="E48" s="102">
        <f>D48*0.18</f>
        <v>8272310.4143999992</v>
      </c>
      <c r="F48" s="102">
        <f>D48-E48</f>
        <v>37684969.665600002</v>
      </c>
      <c r="G48" s="102">
        <f>0.185*F48</f>
        <v>6971719.3881360004</v>
      </c>
      <c r="H48" s="4"/>
      <c r="I48" s="5"/>
      <c r="J48" s="5"/>
      <c r="K48" s="5"/>
      <c r="L48" s="5"/>
    </row>
    <row r="49" spans="1:12" ht="13.5" thickBot="1" x14ac:dyDescent="0.25">
      <c r="A49" s="80" t="s">
        <v>21</v>
      </c>
      <c r="B49" s="39">
        <v>39344</v>
      </c>
      <c r="C49" s="103">
        <v>414508</v>
      </c>
      <c r="D49" s="104">
        <v>22041578.329999998</v>
      </c>
      <c r="E49" s="104">
        <f>D49*0.18</f>
        <v>3967484.0993999997</v>
      </c>
      <c r="F49" s="104">
        <f>D49-E49</f>
        <v>18074094.230599999</v>
      </c>
      <c r="G49" s="104">
        <f>0.185*F49</f>
        <v>3343707.4326609997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3">
        <f>SUM(C46:C49)</f>
        <v>2982677</v>
      </c>
      <c r="D50" s="104">
        <f>SUM(D46:D49)</f>
        <v>192674940.50999999</v>
      </c>
      <c r="E50" s="104">
        <f>SUM(E46:E49)</f>
        <v>34681489.2918</v>
      </c>
      <c r="F50" s="104">
        <f>SUM(F46:F49)</f>
        <v>157993451.2182</v>
      </c>
      <c r="G50" s="104">
        <f>SUM(G46:G49)</f>
        <v>29228788.475367002</v>
      </c>
      <c r="H50" s="4"/>
      <c r="I50" s="5"/>
      <c r="J50" s="5"/>
      <c r="K50" s="5"/>
      <c r="L50" s="5"/>
    </row>
    <row r="51" spans="1:12" ht="12.75" x14ac:dyDescent="0.2">
      <c r="A51" s="5"/>
      <c r="B51" s="5"/>
      <c r="C51" s="105"/>
      <c r="D51" s="105"/>
      <c r="E51" s="105"/>
      <c r="F51" s="105"/>
      <c r="G51" s="105"/>
      <c r="H51" s="5"/>
      <c r="I51" s="5"/>
      <c r="J51" s="5"/>
      <c r="K51" s="5"/>
      <c r="L51" s="5"/>
    </row>
    <row r="52" spans="1:12" ht="12.75" x14ac:dyDescent="0.2">
      <c r="A52" s="5"/>
      <c r="B52" s="5"/>
      <c r="C52" s="105"/>
      <c r="D52" s="105"/>
      <c r="E52" s="105"/>
      <c r="F52" s="105"/>
      <c r="G52" s="105"/>
      <c r="H52" s="5"/>
      <c r="I52" s="5"/>
      <c r="J52" s="5"/>
      <c r="K52" s="5"/>
      <c r="L52" s="5"/>
    </row>
    <row r="53" spans="1:12" ht="14.25" x14ac:dyDescent="0.2">
      <c r="A53" s="106"/>
      <c r="B53" s="106"/>
      <c r="C53" s="107"/>
      <c r="D53" s="107"/>
      <c r="E53" s="108"/>
      <c r="F53" s="108"/>
      <c r="G53" s="108"/>
      <c r="H53" s="5"/>
      <c r="I53" s="5"/>
      <c r="J53" s="5"/>
      <c r="K53" s="5"/>
      <c r="L53" s="5"/>
    </row>
    <row r="54" spans="1:12" ht="15" x14ac:dyDescent="0.25">
      <c r="A54" s="109"/>
      <c r="B54" s="106"/>
      <c r="C54" s="106"/>
      <c r="D54" s="106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6"/>
      <c r="B55" s="106"/>
      <c r="C55" s="106"/>
      <c r="D55" s="106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mferrara</cp:lastModifiedBy>
  <dcterms:created xsi:type="dcterms:W3CDTF">2012-01-18T21:46:02Z</dcterms:created>
  <dcterms:modified xsi:type="dcterms:W3CDTF">2012-01-19T13:28:02Z</dcterms:modified>
</cp:coreProperties>
</file>