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<sst xmlns="http://schemas.openxmlformats.org/spreadsheetml/2006/main" count="41" uniqueCount="26">
  <si>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</si>
  <si>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</si>
  <si>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</si>
  <si>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JANUARY 2004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</si>
  <si>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</si>
  <si>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</si>
  <si>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</si>
  <si>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</si>
  <si>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</si>
  <si>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</si>
  <si>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</si>
  <si>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</si>
  <si>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</si>
  <si>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</si>
  <si>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</si>
  <si>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</si>
  <si>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</si>
  <si>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</si>
  <si>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</si>
  <si>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</si>
  <si>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</si>
  <si>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</si>
  <si>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</si>
  <si>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</si>
  <si>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2003/2004 YEAR TO DATE</t>
  </si>
  <si>
    <t>NDR YTD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</si>
</sst>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5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~866002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4544</v>
      </c>
      <c r="C9" s="10">
        <v>1542</v>
      </c>
      <c r="D9" s="11">
        <v>11761419</v>
      </c>
      <c r="E9" s="11">
        <v>3057988</v>
      </c>
      <c r="F9" s="11">
        <v>11926858</v>
      </c>
      <c r="G9" s="11">
        <v>12089321</v>
      </c>
      <c r="H9" s="12">
        <f aca="true" t="shared" si="0" ref="H9:H14">SUM(D9-F9)/F9</f>
        <v>-0.013871130183657758</v>
      </c>
      <c r="I9" s="12">
        <f aca="true" t="shared" si="1" ref="I9:I14">SUM(D9-G9)/G9</f>
        <v>-0.027123276815960135</v>
      </c>
    </row>
    <row r="10" spans="1:9" ht="21" customHeight="1">
      <c r="A10" s="9" t="s">
        <v>19</v>
      </c>
      <c r="B10" s="10">
        <v>3260</v>
      </c>
      <c r="C10" s="10">
        <v>1119</v>
      </c>
      <c r="D10" s="11">
        <v>8516023</v>
      </c>
      <c r="E10" s="11">
        <v>2214179</v>
      </c>
      <c r="F10" s="11">
        <v>8586952</v>
      </c>
      <c r="G10" s="11">
        <v>9023364</v>
      </c>
      <c r="H10" s="12">
        <f t="shared" si="0"/>
        <v>-0.008260090425566604</v>
      </c>
      <c r="I10" s="12">
        <f t="shared" si="1"/>
        <v>-0.056225261443514855</v>
      </c>
    </row>
    <row r="11" spans="1:9" ht="20.25" customHeight="1">
      <c r="A11" s="9" t="s">
        <v>20</v>
      </c>
      <c r="B11" s="10">
        <v>131</v>
      </c>
      <c r="C11" s="10">
        <v>24</v>
      </c>
      <c r="D11" s="11">
        <v>331334</v>
      </c>
      <c r="E11" s="11">
        <v>86147</v>
      </c>
      <c r="F11" s="11">
        <v>312125</v>
      </c>
      <c r="G11" s="11">
        <v>386822</v>
      </c>
      <c r="H11" s="12">
        <f t="shared" si="0"/>
        <v>0.061542651181417704</v>
      </c>
      <c r="I11" s="12">
        <f t="shared" si="1"/>
        <v>-0.14344582262642766</v>
      </c>
    </row>
    <row r="12" spans="1:9" ht="24" customHeight="1">
      <c r="A12" s="9" t="s">
        <v>21</v>
      </c>
      <c r="B12" s="10">
        <v>863</v>
      </c>
      <c r="C12" s="10">
        <v>10</v>
      </c>
      <c r="D12" s="11">
        <v>1832522</v>
      </c>
      <c r="E12" s="11">
        <v>412318</v>
      </c>
      <c r="F12" s="11">
        <v>1640210</v>
      </c>
      <c r="G12" s="11">
        <v>1324375</v>
      </c>
      <c r="H12" s="12">
        <f t="shared" si="0"/>
        <v>0.11724840111936886</v>
      </c>
      <c r="I12" s="12">
        <f t="shared" si="1"/>
        <v>0.3836881547899953</v>
      </c>
    </row>
    <row r="13" spans="1:9" ht="22.5" customHeight="1">
      <c r="A13" s="9" t="s">
        <v>22</v>
      </c>
      <c r="B13" s="10">
        <v>5487</v>
      </c>
      <c r="C13" s="10">
        <v>141</v>
      </c>
      <c r="D13" s="11">
        <v>25470377</v>
      </c>
      <c r="E13" s="11">
        <v>8277879</v>
      </c>
      <c r="F13" s="11">
        <v>25531585</v>
      </c>
      <c r="G13" s="11">
        <v>25136568</v>
      </c>
      <c r="H13" s="12">
        <f t="shared" si="0"/>
        <v>-0.002397344309019593</v>
      </c>
      <c r="I13" s="12">
        <f t="shared" si="1"/>
        <v>0.013279816083086602</v>
      </c>
    </row>
    <row r="14" spans="1:9" ht="25.5" customHeight="1">
      <c r="A14" s="13" t="s">
        <v>23</v>
      </c>
      <c r="B14" s="14">
        <f aca="true" t="shared" si="2" ref="B14:G14">SUM(B9:B13)</f>
        <v>14285</v>
      </c>
      <c r="C14" s="14">
        <f t="shared" si="2"/>
        <v>2836</v>
      </c>
      <c r="D14" s="15">
        <f t="shared" si="2"/>
        <v>47911675</v>
      </c>
      <c r="E14" s="15">
        <f t="shared" si="2"/>
        <v>14048511</v>
      </c>
      <c r="F14" s="15">
        <f t="shared" si="2"/>
        <v>47997730</v>
      </c>
      <c r="G14" s="15">
        <f t="shared" si="2"/>
        <v>47960450</v>
      </c>
      <c r="H14" s="16">
        <f t="shared" si="0"/>
        <v>-0.0017928972891009638</v>
      </c>
      <c r="I14" s="16">
        <f t="shared" si="1"/>
        <v>-0.001016983785598342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4544</v>
      </c>
      <c r="D20" s="10">
        <v>1542</v>
      </c>
      <c r="E20" s="11">
        <f>SUM(11761419+68993000)</f>
        <v>80754419</v>
      </c>
      <c r="F20" s="11">
        <f>SUM(17938294+3057988)</f>
        <v>20996282</v>
      </c>
      <c r="G20" s="11">
        <v>81221011</v>
      </c>
      <c r="H20" s="12">
        <f aca="true" t="shared" si="3" ref="H20:H25">SUM(E20-G20)/G20</f>
        <v>-0.005744720414770508</v>
      </c>
    </row>
    <row r="21" spans="2:8" ht="21" customHeight="1">
      <c r="B21" s="9" t="s">
        <v>19</v>
      </c>
      <c r="C21" s="10">
        <v>3260</v>
      </c>
      <c r="D21" s="10">
        <v>1119</v>
      </c>
      <c r="E21" s="11">
        <f>SUM(8516023+50596889)</f>
        <v>59112912</v>
      </c>
      <c r="F21" s="11">
        <f>SUM(13155270+2214179)</f>
        <v>15369449</v>
      </c>
      <c r="G21" s="11">
        <v>60356636</v>
      </c>
      <c r="H21" s="12">
        <f t="shared" si="3"/>
        <v>-0.020606251150246346</v>
      </c>
    </row>
    <row r="22" spans="2:8" ht="20.25" customHeight="1">
      <c r="B22" s="9" t="s">
        <v>20</v>
      </c>
      <c r="C22" s="10">
        <v>131</v>
      </c>
      <c r="D22" s="10">
        <v>24</v>
      </c>
      <c r="E22" s="11">
        <f>SUM(331334+1983774)</f>
        <v>2315108</v>
      </c>
      <c r="F22" s="11">
        <f>SUM(515785+86147)</f>
        <v>601932</v>
      </c>
      <c r="G22" s="11">
        <v>2845388</v>
      </c>
      <c r="H22" s="12">
        <f t="shared" si="3"/>
        <v>-0.18636474182079912</v>
      </c>
    </row>
    <row r="23" spans="2:8" ht="21" customHeight="1">
      <c r="B23" s="9" t="s">
        <v>21</v>
      </c>
      <c r="C23" s="10">
        <v>863</v>
      </c>
      <c r="D23" s="10">
        <v>10</v>
      </c>
      <c r="E23" s="11">
        <f>SUM(1832522+8904684)</f>
        <v>10737206</v>
      </c>
      <c r="F23" s="11">
        <f>SUM(2003559+412318)</f>
        <v>2415877</v>
      </c>
      <c r="G23" s="11">
        <v>8654841</v>
      </c>
      <c r="H23" s="12">
        <f t="shared" si="3"/>
        <v>0.24060118493222463</v>
      </c>
    </row>
    <row r="24" spans="2:8" ht="21" customHeight="1">
      <c r="B24" s="9" t="s">
        <v>22</v>
      </c>
      <c r="C24" s="10">
        <v>5487</v>
      </c>
      <c r="D24" s="10">
        <v>141</v>
      </c>
      <c r="E24" s="11">
        <f>SUM(25470377+145378507)</f>
        <v>170848884</v>
      </c>
      <c r="F24" s="11">
        <f>SUM(47248052+8277879)</f>
        <v>55525931</v>
      </c>
      <c r="G24" s="11">
        <v>161484500</v>
      </c>
      <c r="H24" s="12">
        <f t="shared" si="3"/>
        <v>0.05798936740058643</v>
      </c>
    </row>
    <row r="25" spans="2:8" ht="21" customHeight="1">
      <c r="B25" s="13" t="s">
        <v>23</v>
      </c>
      <c r="C25" s="14">
        <f>SUM(C20:C24)</f>
        <v>14285</v>
      </c>
      <c r="D25" s="14">
        <f>SUM(D20:D24)</f>
        <v>2836</v>
      </c>
      <c r="E25" s="15">
        <f>SUM(E20:E24)</f>
        <v>323768529</v>
      </c>
      <c r="F25" s="15">
        <f>SUM(F20:F24)</f>
        <v>94909471</v>
      </c>
      <c r="G25" s="15">
        <f>SUM(G20:G24)</f>
        <v>314562376</v>
      </c>
      <c r="H25" s="16">
        <f t="shared" si="3"/>
        <v>0.029266542035529385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2004-02-16T21:31:58Z</dcterms:created>
  <dcterms:modified xsi:type="dcterms:W3CDTF">2004-02-16T21:32:12Z</dcterms:modified>
  <cp:category/>
  <cp:version/>
  <cp:contentType/>
  <cp:contentStatus/>
</cp:coreProperties>
</file>