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<sst xmlns="http://schemas.openxmlformats.org/spreadsheetml/2006/main" count="58" uniqueCount="41">
  <si>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LOUISIANA STATE POLICE</t>
  </si>
  <si>
    <t xml:space="preserve"> </t>
  </si>
  <si>
    <t>MONTHLY ACTIVITY SUMMARY - SLOTS AT RACETRACKS</t>
  </si>
  <si>
    <t>FOR THE MONTH OF:</t>
  </si>
  <si>
    <t>JANUARY 2005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</si>
  <si>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</si>
  <si>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</si>
  <si>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</si>
  <si>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</si>
  <si>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</si>
  <si>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</si>
  <si>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</si>
  <si>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</si>
  <si>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</si>
  <si>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</si>
  <si>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</si>
  <si>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</si>
  <si>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</si>
  <si>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</si>
  <si>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</si>
  <si>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</si>
  <si>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</si>
  <si>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</si>
  <si>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</si>
  <si>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</si>
  <si>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</si>
  <si>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</si>
  <si>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</si>
  <si>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</si>
  <si>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</si>
  <si>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</si>
  <si>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</si>
  <si>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</si>
  <si>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2004 - JANUARY 31, 2005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</si>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</sst>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1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0" fontId="5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31</v>
      </c>
      <c r="D9" s="25">
        <v>174345</v>
      </c>
      <c r="E9" s="26">
        <v>11887806.45</v>
      </c>
      <c r="F9" s="27">
        <f>E9*0.18</f>
        <v>2139805.161</v>
      </c>
      <c r="G9" s="28">
        <f>E9-F9</f>
        <v>9748001.288999999</v>
      </c>
      <c r="H9" s="29">
        <f>G9*0.185</f>
        <v>1803380.2384649997</v>
      </c>
      <c r="I9" s="30"/>
      <c r="J9" s="5"/>
      <c r="K9" s="5"/>
      <c r="L9" s="5"/>
    </row>
    <row r="10" spans="1:12" ht="12.75">
      <c r="A10" s="31" t="s">
        <v>19</v>
      </c>
      <c r="B10" s="20">
        <v>37762</v>
      </c>
      <c r="C10" s="32">
        <v>31</v>
      </c>
      <c r="D10" s="33">
        <v>196198</v>
      </c>
      <c r="E10" s="34">
        <v>8165075.63</v>
      </c>
      <c r="F10" s="35">
        <f>E10*0.18</f>
        <v>1469713.6134</v>
      </c>
      <c r="G10" s="36">
        <f>E10-F10</f>
        <v>6695362.0166</v>
      </c>
      <c r="H10" s="37">
        <f>G10*0.185</f>
        <v>1238641.9730709998</v>
      </c>
      <c r="I10" s="5"/>
      <c r="J10" s="5"/>
      <c r="K10" s="5"/>
      <c r="L10" s="5"/>
    </row>
    <row r="11" spans="1:12" ht="13.5" thickBot="1">
      <c r="A11" s="38" t="s">
        <v>20</v>
      </c>
      <c r="B11" s="39">
        <v>37974</v>
      </c>
      <c r="C11" s="40">
        <v>31</v>
      </c>
      <c r="D11" s="41">
        <v>220668</v>
      </c>
      <c r="E11" s="42">
        <v>6998682.16</v>
      </c>
      <c r="F11" s="43">
        <f>E11*0.18</f>
        <v>1259762.7888</v>
      </c>
      <c r="G11" s="44">
        <f>E11-F11</f>
        <v>5738919.3712</v>
      </c>
      <c r="H11" s="45">
        <f>G11*0.185</f>
        <v>1061700.0836719999</v>
      </c>
      <c r="I11" s="5"/>
      <c r="J11" s="5"/>
      <c r="K11" s="5"/>
      <c r="L11" s="5"/>
    </row>
    <row r="12" spans="1:12" ht="13.5" thickBot="1">
      <c r="A12" s="38" t="s">
        <v>21</v>
      </c>
      <c r="B12" s="39"/>
      <c r="C12" s="40"/>
      <c r="D12" s="46">
        <f>SUM(D9:D11)</f>
        <v>591211</v>
      </c>
      <c r="E12" s="43">
        <f>SUM(E9:E11)</f>
        <v>27051564.24</v>
      </c>
      <c r="F12" s="43">
        <f>SUM(F9:F11)</f>
        <v>4869281.5632</v>
      </c>
      <c r="G12" s="43">
        <f>SUM(G9:G11)</f>
        <v>22182282.676799998</v>
      </c>
      <c r="H12" s="45">
        <f>SUM(H9:H11)</f>
        <v>4103722.2952079996</v>
      </c>
      <c r="I12" s="5"/>
      <c r="J12" s="5"/>
      <c r="K12" s="5"/>
      <c r="L12" s="5"/>
    </row>
    <row r="13" spans="1:12" ht="12.75">
      <c r="A13" s="47"/>
      <c r="B13" s="48"/>
      <c r="C13" s="49"/>
      <c r="D13" s="50"/>
      <c r="E13" s="51"/>
      <c r="F13" s="51"/>
      <c r="G13" s="51"/>
      <c r="H13" s="30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" t="s">
        <v>23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52" t="s">
        <v>40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53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5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 t="s">
        <v>25</v>
      </c>
      <c r="B21" s="4"/>
      <c r="C21" s="4"/>
      <c r="D21" s="4"/>
      <c r="E21" s="4"/>
      <c r="F21" s="4"/>
      <c r="G21" s="4"/>
      <c r="H21" s="4"/>
      <c r="I21" s="5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26</v>
      </c>
      <c r="B23" s="4"/>
      <c r="C23" s="4"/>
      <c r="D23" s="4"/>
      <c r="E23" s="4"/>
      <c r="F23" s="100"/>
      <c r="G23" s="100"/>
      <c r="H23" s="100"/>
      <c r="I23" s="5"/>
      <c r="J23" s="5"/>
      <c r="K23" s="5"/>
      <c r="L23" s="5"/>
    </row>
    <row r="24" spans="1:12" ht="15">
      <c r="A24" s="56"/>
      <c r="B24" s="57"/>
      <c r="C24" s="99" t="s">
        <v>27</v>
      </c>
      <c r="D24" s="99"/>
      <c r="E24" s="99"/>
      <c r="F24" s="99" t="s">
        <v>28</v>
      </c>
      <c r="G24" s="99"/>
      <c r="H24" s="99"/>
      <c r="I24" s="5"/>
      <c r="J24" s="5"/>
      <c r="K24" s="5"/>
      <c r="L24" s="5"/>
    </row>
    <row r="25" spans="1:12" ht="13.5" thickBot="1">
      <c r="A25" s="56"/>
      <c r="B25" s="57"/>
      <c r="C25" s="56"/>
      <c r="D25" s="58"/>
      <c r="E25" s="59"/>
      <c r="F25" s="60"/>
      <c r="G25" s="61"/>
      <c r="H25" s="62"/>
      <c r="I25" s="5"/>
      <c r="J25" s="5"/>
      <c r="K25" s="5"/>
      <c r="L25" s="5"/>
    </row>
    <row r="26" spans="1:12" ht="13.5" thickBot="1">
      <c r="A26" s="63" t="s">
        <v>10</v>
      </c>
      <c r="B26" s="64">
        <v>38353</v>
      </c>
      <c r="C26" s="65">
        <v>38323</v>
      </c>
      <c r="D26" s="66" t="s">
        <v>29</v>
      </c>
      <c r="E26" s="67" t="s">
        <v>30</v>
      </c>
      <c r="F26" s="68">
        <v>37987</v>
      </c>
      <c r="G26" s="66" t="s">
        <v>29</v>
      </c>
      <c r="H26" s="67" t="s">
        <v>30</v>
      </c>
      <c r="I26" s="5"/>
      <c r="J26" s="5"/>
      <c r="K26" s="5"/>
      <c r="L26" s="5"/>
    </row>
    <row r="27" spans="1:12" ht="12.75">
      <c r="A27" s="69" t="s">
        <v>18</v>
      </c>
      <c r="B27" s="70">
        <f>E9</f>
        <v>11887806.45</v>
      </c>
      <c r="C27" s="26">
        <v>10714281.92</v>
      </c>
      <c r="D27" s="71">
        <f>B27-C27</f>
        <v>1173524.5299999993</v>
      </c>
      <c r="E27" s="72">
        <f>D27/C27</f>
        <v>0.10952899492120134</v>
      </c>
      <c r="F27" s="27">
        <v>11188267</v>
      </c>
      <c r="G27" s="73">
        <f>B27-F27</f>
        <v>699539.4499999993</v>
      </c>
      <c r="H27" s="72">
        <f>G27/F27</f>
        <v>0.06252437933417206</v>
      </c>
      <c r="I27" s="5"/>
      <c r="J27" s="5"/>
      <c r="K27" s="5"/>
      <c r="L27" s="5"/>
    </row>
    <row r="28" spans="1:12" ht="12.75">
      <c r="A28" s="74" t="s">
        <v>19</v>
      </c>
      <c r="B28" s="75">
        <f>E10</f>
        <v>8165075.63</v>
      </c>
      <c r="C28" s="34">
        <v>7977736</v>
      </c>
      <c r="D28" s="76">
        <f>B28-C28</f>
        <v>187339.6299999999</v>
      </c>
      <c r="E28" s="77">
        <f>D28/C28</f>
        <v>0.023482806400211775</v>
      </c>
      <c r="F28" s="35">
        <v>4832866</v>
      </c>
      <c r="G28" s="78">
        <f>B28-F28</f>
        <v>3332209.63</v>
      </c>
      <c r="H28" s="77">
        <f>G28/F28</f>
        <v>0.6894893485563225</v>
      </c>
      <c r="I28" s="5"/>
      <c r="J28" s="5"/>
      <c r="K28" s="5"/>
      <c r="L28" s="5"/>
    </row>
    <row r="29" spans="1:12" ht="13.5" thickBot="1">
      <c r="A29" s="79" t="s">
        <v>20</v>
      </c>
      <c r="B29" s="80">
        <f>E11</f>
        <v>6998682.16</v>
      </c>
      <c r="C29" s="42">
        <v>6479785.99</v>
      </c>
      <c r="D29" s="81">
        <f>B29-C29</f>
        <v>518896.1699999999</v>
      </c>
      <c r="E29" s="82">
        <f>D29/C29</f>
        <v>0.08007921415935527</v>
      </c>
      <c r="F29" s="43">
        <v>5988924</v>
      </c>
      <c r="G29" s="83">
        <f>B29-F29</f>
        <v>1009758.1600000001</v>
      </c>
      <c r="H29" s="82">
        <f>G29/F29</f>
        <v>0.1686042701493624</v>
      </c>
      <c r="I29" s="5"/>
      <c r="J29" s="5"/>
      <c r="K29" s="5"/>
      <c r="L29" s="5"/>
    </row>
    <row r="30" spans="1:12" ht="12.75" customHeight="1">
      <c r="A30" s="4"/>
      <c r="B30" s="4"/>
      <c r="C30" s="4"/>
      <c r="D30" s="4"/>
      <c r="E30" s="4"/>
      <c r="F30" s="4"/>
      <c r="G30" s="4"/>
      <c r="H30" s="4"/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84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85"/>
      <c r="D36" s="85"/>
      <c r="E36" s="85"/>
      <c r="F36" s="4"/>
      <c r="G36" s="4"/>
      <c r="H36" s="4"/>
      <c r="I36" s="5"/>
      <c r="J36" s="5"/>
      <c r="K36" s="5"/>
      <c r="L36" s="5"/>
    </row>
    <row r="37" spans="1:12" ht="15">
      <c r="A37" s="1" t="s">
        <v>31</v>
      </c>
      <c r="B37" s="7"/>
      <c r="C37" s="85"/>
      <c r="D37" s="85"/>
      <c r="E37" s="85"/>
      <c r="F37" s="4"/>
      <c r="G37" s="4"/>
      <c r="H37" s="4"/>
      <c r="I37" s="5"/>
      <c r="J37" s="5"/>
      <c r="K37" s="5"/>
      <c r="L37" s="5"/>
    </row>
    <row r="38" spans="1:12" ht="15">
      <c r="A38" s="1" t="s">
        <v>32</v>
      </c>
      <c r="B38" s="86"/>
      <c r="C38" s="87" t="s">
        <v>33</v>
      </c>
      <c r="D38" s="85"/>
      <c r="E38" s="85"/>
      <c r="F38" s="4"/>
      <c r="G38" s="4"/>
      <c r="H38" s="4"/>
      <c r="I38" s="5"/>
      <c r="J38" s="5"/>
      <c r="K38" s="5"/>
      <c r="L38" s="5"/>
    </row>
    <row r="39" spans="1:12" ht="15">
      <c r="A39" s="1"/>
      <c r="B39" s="86"/>
      <c r="C39" s="87" t="s">
        <v>34</v>
      </c>
      <c r="D39" s="85"/>
      <c r="E39" s="85"/>
      <c r="F39" s="4"/>
      <c r="G39" s="4"/>
      <c r="H39" s="4"/>
      <c r="I39" s="5"/>
      <c r="J39" s="5"/>
      <c r="K39" s="5"/>
      <c r="L39" s="5"/>
    </row>
    <row r="40" spans="1:12" ht="18.75" customHeight="1">
      <c r="A40" s="10"/>
      <c r="B40" s="4"/>
      <c r="C40" s="88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89"/>
      <c r="B41" s="48"/>
      <c r="C41" s="89"/>
      <c r="D41" s="89"/>
      <c r="E41" s="89"/>
      <c r="F41" s="4"/>
      <c r="G41" s="4"/>
      <c r="H41" s="4"/>
      <c r="I41" s="5"/>
      <c r="J41" s="5"/>
      <c r="K41" s="5"/>
      <c r="L41" s="5"/>
    </row>
    <row r="42" spans="1:12" ht="12.75">
      <c r="A42" s="13"/>
      <c r="B42" s="14"/>
      <c r="C42" s="15" t="s">
        <v>35</v>
      </c>
      <c r="D42" s="15" t="s">
        <v>35</v>
      </c>
      <c r="E42" s="15" t="s">
        <v>35</v>
      </c>
      <c r="F42" s="15"/>
      <c r="G42" s="15"/>
      <c r="H42" s="4"/>
      <c r="I42" s="5"/>
      <c r="J42" s="5"/>
      <c r="K42" s="5"/>
      <c r="L42" s="5"/>
    </row>
    <row r="43" spans="1:12" ht="13.5" thickBot="1">
      <c r="A43" s="19" t="s">
        <v>10</v>
      </c>
      <c r="B43" s="20" t="s">
        <v>36</v>
      </c>
      <c r="C43" s="19" t="s">
        <v>13</v>
      </c>
      <c r="D43" s="19" t="s">
        <v>37</v>
      </c>
      <c r="E43" s="19" t="s">
        <v>38</v>
      </c>
      <c r="F43" s="19" t="s">
        <v>8</v>
      </c>
      <c r="G43" s="19" t="s">
        <v>39</v>
      </c>
      <c r="H43" s="4"/>
      <c r="I43" s="5"/>
      <c r="J43" s="5"/>
      <c r="K43" s="5"/>
      <c r="L43" s="5"/>
    </row>
    <row r="44" spans="1:12" ht="12.75">
      <c r="A44" s="23" t="s">
        <v>18</v>
      </c>
      <c r="B44" s="14">
        <v>37300</v>
      </c>
      <c r="C44" s="90">
        <f>D9+814367</f>
        <v>988712</v>
      </c>
      <c r="D44" s="91">
        <f>E9+62427854</f>
        <v>74315660.45</v>
      </c>
      <c r="E44" s="91">
        <f>F9+11237013</f>
        <v>13376818.161</v>
      </c>
      <c r="F44" s="91">
        <f>G9+51190839</f>
        <v>60938840.289</v>
      </c>
      <c r="G44" s="91">
        <f>0.185*F44</f>
        <v>11273685.453465</v>
      </c>
      <c r="H44" s="4"/>
      <c r="I44" s="5"/>
      <c r="J44" s="5"/>
      <c r="K44" s="5"/>
      <c r="L44" s="5"/>
    </row>
    <row r="45" spans="1:12" ht="12.75">
      <c r="A45" s="31" t="s">
        <v>19</v>
      </c>
      <c r="B45" s="20">
        <v>37762</v>
      </c>
      <c r="C45" s="92">
        <f>D10+1184296</f>
        <v>1380494</v>
      </c>
      <c r="D45" s="93">
        <f>E10+46406638</f>
        <v>54571713.63</v>
      </c>
      <c r="E45" s="93">
        <f>F10+8353194</f>
        <v>9822907.6134</v>
      </c>
      <c r="F45" s="93">
        <f>G10+38053444</f>
        <v>44748806.0166</v>
      </c>
      <c r="G45" s="93">
        <f>0.185*F45</f>
        <v>8278529.113070999</v>
      </c>
      <c r="H45" s="4"/>
      <c r="I45" s="5"/>
      <c r="J45" s="5"/>
      <c r="K45" s="5"/>
      <c r="L45" s="5"/>
    </row>
    <row r="46" spans="1:12" ht="13.5" thickBot="1">
      <c r="A46" s="38" t="s">
        <v>20</v>
      </c>
      <c r="B46" s="39">
        <v>37974</v>
      </c>
      <c r="C46" s="94">
        <f>D11+1166651</f>
        <v>1387319</v>
      </c>
      <c r="D46" s="95">
        <f>E11+34012095</f>
        <v>41010777.16</v>
      </c>
      <c r="E46" s="95">
        <f>F11+6122177</f>
        <v>7381939.7888</v>
      </c>
      <c r="F46" s="95">
        <f>G11+27889917</f>
        <v>33628836.3712</v>
      </c>
      <c r="G46" s="95">
        <f>0.185*F46</f>
        <v>6221334.728672001</v>
      </c>
      <c r="H46" s="4"/>
      <c r="I46" s="5"/>
      <c r="J46" s="5"/>
      <c r="K46" s="5"/>
      <c r="L46" s="5"/>
    </row>
    <row r="47" spans="1:12" ht="13.5" thickBot="1">
      <c r="A47" s="38" t="s">
        <v>21</v>
      </c>
      <c r="B47" s="39"/>
      <c r="C47" s="94">
        <f>SUM(C44:C46)</f>
        <v>3756525</v>
      </c>
      <c r="D47" s="95">
        <f>SUM(D44:D46)</f>
        <v>169898151.24</v>
      </c>
      <c r="E47" s="95">
        <f>SUM(E44:E46)</f>
        <v>30581665.5632</v>
      </c>
      <c r="F47" s="95">
        <f>SUM(F44:F46)</f>
        <v>139316482.67679998</v>
      </c>
      <c r="G47" s="95">
        <f>SUM(G44:G46)</f>
        <v>25773549.295208</v>
      </c>
      <c r="H47" s="4"/>
      <c r="I47" s="5"/>
      <c r="J47" s="5"/>
      <c r="K47" s="5"/>
      <c r="L47" s="5"/>
    </row>
    <row r="48" spans="1:12" ht="12">
      <c r="A48" s="5"/>
      <c r="B48" s="5"/>
      <c r="C48" s="96"/>
      <c r="D48" s="96"/>
      <c r="E48" s="96"/>
      <c r="F48" s="96"/>
      <c r="G48" s="96"/>
      <c r="H48" s="5"/>
      <c r="I48" s="5"/>
      <c r="J48" s="5"/>
      <c r="K48" s="5"/>
      <c r="L48" s="5"/>
    </row>
    <row r="49" spans="1:12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>
      <c r="A50" s="97"/>
      <c r="B50" s="97"/>
      <c r="C50" s="97"/>
      <c r="D50" s="97"/>
      <c r="E50" s="5"/>
      <c r="F50" s="5"/>
      <c r="G50" s="5"/>
      <c r="H50" s="5"/>
      <c r="I50" s="5"/>
      <c r="J50" s="5"/>
      <c r="K50" s="5"/>
      <c r="L50" s="5"/>
    </row>
    <row r="51" spans="1:12" ht="15">
      <c r="A51" s="98"/>
      <c r="B51" s="97"/>
      <c r="C51" s="97"/>
      <c r="D51" s="97"/>
      <c r="E51" s="5"/>
      <c r="F51" s="5"/>
      <c r="G51" s="5"/>
      <c r="H51" s="5"/>
      <c r="I51" s="5"/>
      <c r="J51" s="5"/>
      <c r="K51" s="5"/>
      <c r="L51" s="5"/>
    </row>
    <row r="52" spans="1:12" ht="12">
      <c r="A52" s="97"/>
      <c r="B52" s="97"/>
      <c r="C52" s="97"/>
      <c r="D52" s="97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2005-02-11T21:01:06Z</dcterms:created>
  <dcterms:modified xsi:type="dcterms:W3CDTF">2005-02-11T21:11:54Z</dcterms:modified>
  <cp:category/>
  <cp:version/>
  <cp:contentType/>
  <cp:contentStatus/>
</cp:coreProperties>
</file>