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-file1\HOME\wanderson\My Documents\"/>
    </mc:Choice>
  </mc:AlternateContent>
  <bookViews>
    <workbookView xWindow="360" yWindow="75" windowWidth="11340" windowHeight="6795" activeTab="1"/>
  </bookViews>
  <sheets>
    <sheet name="FY 2018" sheetId="8" r:id="rId1"/>
    <sheet name="1st FY 2018" sheetId="6" r:id="rId2"/>
    <sheet name="2nd FY 2018" sheetId="1" r:id="rId3"/>
    <sheet name="3rd FY 2018" sheetId="5" r:id="rId4"/>
    <sheet name="4th FY 2018" sheetId="7" r:id="rId5"/>
  </sheets>
  <calcPr calcId="152511"/>
</workbook>
</file>

<file path=xl/calcChain.xml><?xml version="1.0" encoding="utf-8"?>
<calcChain xmlns="http://schemas.openxmlformats.org/spreadsheetml/2006/main">
  <c r="G267" i="7" l="1"/>
  <c r="G267" i="5"/>
  <c r="G271" i="7" l="1"/>
  <c r="F199" i="5" l="1"/>
  <c r="F198" i="5"/>
  <c r="F197" i="5"/>
  <c r="F196" i="5"/>
  <c r="F259" i="5"/>
  <c r="F258" i="5"/>
  <c r="F257" i="5"/>
  <c r="F251" i="5"/>
  <c r="F250" i="5"/>
  <c r="F249" i="5"/>
  <c r="F243" i="5"/>
  <c r="F242" i="5"/>
  <c r="F241" i="5"/>
  <c r="F235" i="5"/>
  <c r="F234" i="5"/>
  <c r="F233" i="5"/>
  <c r="F232" i="5"/>
  <c r="F231" i="5"/>
  <c r="F225" i="5"/>
  <c r="F224" i="5"/>
  <c r="F218" i="5"/>
  <c r="F217" i="5"/>
  <c r="F216" i="5"/>
  <c r="F215" i="5"/>
  <c r="F209" i="5"/>
  <c r="F208" i="5"/>
  <c r="F207" i="5"/>
  <c r="F206" i="5"/>
  <c r="F205" i="5"/>
  <c r="F190" i="5"/>
  <c r="F189" i="5"/>
  <c r="F188" i="5"/>
  <c r="F187" i="5"/>
  <c r="F181" i="5"/>
  <c r="F180" i="5"/>
  <c r="F179" i="5"/>
  <c r="F173" i="5"/>
  <c r="F172" i="5"/>
  <c r="F171" i="5"/>
  <c r="F165" i="5"/>
  <c r="F164" i="5"/>
  <c r="F163" i="5"/>
  <c r="F162" i="5"/>
  <c r="F156" i="5"/>
  <c r="F155" i="5"/>
  <c r="F154" i="5"/>
  <c r="F153" i="5"/>
  <c r="F147" i="5"/>
  <c r="F146" i="5"/>
  <c r="F140" i="5"/>
  <c r="F139" i="5"/>
  <c r="F138" i="5"/>
  <c r="F132" i="5"/>
  <c r="F131" i="5"/>
  <c r="F130" i="5"/>
  <c r="F124" i="5"/>
  <c r="F123" i="5"/>
  <c r="F122" i="5"/>
  <c r="F115" i="5"/>
  <c r="F114" i="5"/>
  <c r="F108" i="5"/>
  <c r="F107" i="5"/>
  <c r="F106" i="5"/>
  <c r="F105" i="5"/>
  <c r="F104" i="5"/>
  <c r="F98" i="5"/>
  <c r="F97" i="5"/>
  <c r="F96" i="5"/>
  <c r="F90" i="5"/>
  <c r="F89" i="5"/>
  <c r="F88" i="5"/>
  <c r="F87" i="5"/>
  <c r="F86" i="5"/>
  <c r="F80" i="5"/>
  <c r="F79" i="5"/>
  <c r="F78" i="5"/>
  <c r="F72" i="5"/>
  <c r="F71" i="5"/>
  <c r="F70" i="5"/>
  <c r="F64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12" i="5"/>
  <c r="F6" i="5"/>
  <c r="F5" i="5"/>
  <c r="F4" i="5"/>
  <c r="F259" i="7"/>
  <c r="F258" i="7"/>
  <c r="F257" i="7"/>
  <c r="F251" i="7"/>
  <c r="F250" i="7"/>
  <c r="F249" i="7"/>
  <c r="F243" i="7"/>
  <c r="F242" i="7"/>
  <c r="F241" i="7"/>
  <c r="F235" i="7"/>
  <c r="F234" i="7"/>
  <c r="F233" i="7"/>
  <c r="F232" i="7"/>
  <c r="F231" i="7"/>
  <c r="F225" i="7"/>
  <c r="F224" i="7"/>
  <c r="F218" i="7"/>
  <c r="F217" i="7"/>
  <c r="F216" i="7"/>
  <c r="F215" i="7"/>
  <c r="F209" i="7"/>
  <c r="F208" i="7"/>
  <c r="F207" i="7"/>
  <c r="F206" i="7"/>
  <c r="F205" i="7"/>
  <c r="F199" i="7"/>
  <c r="F198" i="7"/>
  <c r="F197" i="7"/>
  <c r="F196" i="7"/>
  <c r="F190" i="7"/>
  <c r="F189" i="7"/>
  <c r="F188" i="7"/>
  <c r="F187" i="7"/>
  <c r="F181" i="7"/>
  <c r="F180" i="7"/>
  <c r="F179" i="7"/>
  <c r="F173" i="7"/>
  <c r="F172" i="7"/>
  <c r="F171" i="7"/>
  <c r="F165" i="7"/>
  <c r="F164" i="7"/>
  <c r="F163" i="7"/>
  <c r="F162" i="7"/>
  <c r="F156" i="7"/>
  <c r="F155" i="7"/>
  <c r="F154" i="7"/>
  <c r="F153" i="7"/>
  <c r="F147" i="7"/>
  <c r="F146" i="7"/>
  <c r="F140" i="7"/>
  <c r="F139" i="7"/>
  <c r="F138" i="7"/>
  <c r="F132" i="7"/>
  <c r="F131" i="7"/>
  <c r="F130" i="7"/>
  <c r="F124" i="7"/>
  <c r="F123" i="7"/>
  <c r="F122" i="7"/>
  <c r="F115" i="7"/>
  <c r="F114" i="7"/>
  <c r="F116" i="5"/>
  <c r="B116" i="5"/>
  <c r="C116" i="5"/>
  <c r="D116" i="5"/>
  <c r="E116" i="5"/>
  <c r="G116" i="5"/>
  <c r="F108" i="7"/>
  <c r="F107" i="7"/>
  <c r="F106" i="7"/>
  <c r="F105" i="7"/>
  <c r="F104" i="7"/>
  <c r="F98" i="7"/>
  <c r="F97" i="7"/>
  <c r="F96" i="7"/>
  <c r="F90" i="7"/>
  <c r="F89" i="7"/>
  <c r="F88" i="7"/>
  <c r="F87" i="7"/>
  <c r="F86" i="7"/>
  <c r="F80" i="7"/>
  <c r="F79" i="7"/>
  <c r="F78" i="7"/>
  <c r="F72" i="7"/>
  <c r="F71" i="7"/>
  <c r="F70" i="7"/>
  <c r="F64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G271" i="5" l="1"/>
  <c r="F157" i="5" l="1"/>
  <c r="F125" i="5"/>
  <c r="F91" i="5"/>
  <c r="F73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9" i="1"/>
  <c r="F258" i="1"/>
  <c r="F257" i="1"/>
  <c r="F251" i="1"/>
  <c r="F250" i="1"/>
  <c r="F249" i="1"/>
  <c r="F243" i="1"/>
  <c r="F242" i="1"/>
  <c r="F241" i="1"/>
  <c r="F235" i="1"/>
  <c r="F234" i="1"/>
  <c r="F233" i="1"/>
  <c r="F232" i="1"/>
  <c r="F231" i="1"/>
  <c r="F225" i="1"/>
  <c r="F224" i="1"/>
  <c r="F218" i="1"/>
  <c r="F217" i="1"/>
  <c r="F216" i="1"/>
  <c r="F215" i="1"/>
  <c r="F209" i="1"/>
  <c r="F208" i="1"/>
  <c r="F207" i="1"/>
  <c r="F206" i="1"/>
  <c r="F205" i="1"/>
  <c r="F199" i="1"/>
  <c r="F198" i="1"/>
  <c r="F197" i="1"/>
  <c r="F196" i="1"/>
  <c r="F190" i="1"/>
  <c r="F189" i="1"/>
  <c r="F188" i="1"/>
  <c r="F187" i="1"/>
  <c r="F181" i="1"/>
  <c r="F180" i="1"/>
  <c r="F179" i="1"/>
  <c r="F173" i="1"/>
  <c r="F172" i="1"/>
  <c r="F171" i="1"/>
  <c r="F165" i="1"/>
  <c r="F164" i="1"/>
  <c r="F163" i="1"/>
  <c r="F162" i="1"/>
  <c r="F156" i="1"/>
  <c r="F155" i="1"/>
  <c r="F154" i="1"/>
  <c r="F153" i="1"/>
  <c r="F147" i="1"/>
  <c r="F146" i="1"/>
  <c r="F140" i="1"/>
  <c r="F139" i="1"/>
  <c r="F138" i="1"/>
  <c r="F132" i="1"/>
  <c r="F131" i="1"/>
  <c r="F130" i="1"/>
  <c r="F124" i="1"/>
  <c r="F123" i="1"/>
  <c r="F122" i="1"/>
  <c r="F115" i="1"/>
  <c r="F114" i="1"/>
  <c r="F108" i="1"/>
  <c r="F107" i="1"/>
  <c r="F106" i="1"/>
  <c r="F105" i="1"/>
  <c r="F104" i="1"/>
  <c r="F98" i="1"/>
  <c r="F97" i="1"/>
  <c r="F96" i="1"/>
  <c r="F90" i="1"/>
  <c r="F89" i="1"/>
  <c r="F88" i="1"/>
  <c r="F87" i="1"/>
  <c r="F86" i="1"/>
  <c r="F80" i="1"/>
  <c r="F79" i="1"/>
  <c r="F78" i="1"/>
  <c r="F72" i="1"/>
  <c r="F71" i="1"/>
  <c r="F70" i="1"/>
  <c r="F64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9" i="8"/>
  <c r="B259" i="8"/>
  <c r="C258" i="8"/>
  <c r="B258" i="8"/>
  <c r="C257" i="8"/>
  <c r="B257" i="8"/>
  <c r="C251" i="8"/>
  <c r="B251" i="8"/>
  <c r="C250" i="8"/>
  <c r="B250" i="8"/>
  <c r="C249" i="8"/>
  <c r="B249" i="8"/>
  <c r="C243" i="8"/>
  <c r="B243" i="8"/>
  <c r="C242" i="8"/>
  <c r="B242" i="8"/>
  <c r="C241" i="8"/>
  <c r="B241" i="8"/>
  <c r="C235" i="8"/>
  <c r="B235" i="8"/>
  <c r="C234" i="8"/>
  <c r="B234" i="8"/>
  <c r="C233" i="8"/>
  <c r="B233" i="8"/>
  <c r="C232" i="8"/>
  <c r="B232" i="8"/>
  <c r="B236" i="8" s="1"/>
  <c r="C231" i="8"/>
  <c r="B231" i="8"/>
  <c r="C225" i="8"/>
  <c r="B225" i="8"/>
  <c r="C224" i="8"/>
  <c r="B224" i="8"/>
  <c r="C218" i="8"/>
  <c r="B218" i="8"/>
  <c r="C217" i="8"/>
  <c r="B217" i="8"/>
  <c r="C216" i="8"/>
  <c r="B216" i="8"/>
  <c r="C215" i="8"/>
  <c r="B215" i="8"/>
  <c r="C209" i="8"/>
  <c r="B209" i="8"/>
  <c r="C208" i="8"/>
  <c r="B208" i="8"/>
  <c r="C207" i="8"/>
  <c r="B207" i="8"/>
  <c r="C206" i="8"/>
  <c r="B206" i="8"/>
  <c r="B210" i="8" s="1"/>
  <c r="C205" i="8"/>
  <c r="B205" i="8"/>
  <c r="C199" i="8"/>
  <c r="B199" i="8"/>
  <c r="C198" i="8"/>
  <c r="B198" i="8"/>
  <c r="C197" i="8"/>
  <c r="B197" i="8"/>
  <c r="C196" i="8"/>
  <c r="B196" i="8"/>
  <c r="B200" i="8" s="1"/>
  <c r="C190" i="8"/>
  <c r="B190" i="8"/>
  <c r="C189" i="8"/>
  <c r="B189" i="8"/>
  <c r="C188" i="8"/>
  <c r="B188" i="8"/>
  <c r="C187" i="8"/>
  <c r="B187" i="8"/>
  <c r="C181" i="8"/>
  <c r="B181" i="8"/>
  <c r="C180" i="8"/>
  <c r="B180" i="8"/>
  <c r="B182" i="8" s="1"/>
  <c r="C179" i="8"/>
  <c r="B179" i="8"/>
  <c r="C173" i="8"/>
  <c r="B173" i="8"/>
  <c r="C172" i="8"/>
  <c r="B172" i="8"/>
  <c r="C171" i="8"/>
  <c r="B171" i="8"/>
  <c r="C165" i="8"/>
  <c r="B165" i="8"/>
  <c r="C164" i="8"/>
  <c r="B164" i="8"/>
  <c r="C163" i="8"/>
  <c r="B163" i="8"/>
  <c r="C162" i="8"/>
  <c r="B162" i="8"/>
  <c r="C156" i="8"/>
  <c r="B156" i="8"/>
  <c r="C155" i="8"/>
  <c r="B155" i="8"/>
  <c r="B270" i="8" s="1"/>
  <c r="C154" i="8"/>
  <c r="B154" i="8"/>
  <c r="C153" i="8"/>
  <c r="B153" i="8"/>
  <c r="C147" i="8"/>
  <c r="B147" i="8"/>
  <c r="B148" i="8" s="1"/>
  <c r="C146" i="8"/>
  <c r="B146" i="8"/>
  <c r="C140" i="8"/>
  <c r="B140" i="8"/>
  <c r="C139" i="8"/>
  <c r="B139" i="8"/>
  <c r="C138" i="8"/>
  <c r="B138" i="8"/>
  <c r="C132" i="8"/>
  <c r="B132" i="8"/>
  <c r="C131" i="8"/>
  <c r="B131" i="8"/>
  <c r="C130" i="8"/>
  <c r="B130" i="8"/>
  <c r="C124" i="8"/>
  <c r="B124" i="8"/>
  <c r="C123" i="8"/>
  <c r="B123" i="8"/>
  <c r="C122" i="8"/>
  <c r="B122" i="8"/>
  <c r="C115" i="8"/>
  <c r="B115" i="8"/>
  <c r="C114" i="8"/>
  <c r="B114" i="8"/>
  <c r="C108" i="8"/>
  <c r="B108" i="8"/>
  <c r="C107" i="8"/>
  <c r="B107" i="8"/>
  <c r="C106" i="8"/>
  <c r="B106" i="8"/>
  <c r="C105" i="8"/>
  <c r="B105" i="8"/>
  <c r="C104" i="8"/>
  <c r="B104" i="8"/>
  <c r="C98" i="8"/>
  <c r="B98" i="8"/>
  <c r="C97" i="8"/>
  <c r="B97" i="8"/>
  <c r="B99" i="8" s="1"/>
  <c r="C96" i="8"/>
  <c r="B96" i="8"/>
  <c r="C90" i="8"/>
  <c r="B90" i="8"/>
  <c r="C89" i="8"/>
  <c r="B89" i="8"/>
  <c r="C88" i="8"/>
  <c r="B88" i="8"/>
  <c r="C87" i="8"/>
  <c r="B87" i="8"/>
  <c r="C86" i="8"/>
  <c r="B86" i="8"/>
  <c r="C80" i="8"/>
  <c r="B80" i="8"/>
  <c r="C79" i="8"/>
  <c r="B79" i="8"/>
  <c r="C78" i="8"/>
  <c r="B78" i="8"/>
  <c r="C72" i="8"/>
  <c r="B72" i="8"/>
  <c r="C71" i="8"/>
  <c r="B71" i="8"/>
  <c r="C70" i="8"/>
  <c r="B70" i="8"/>
  <c r="C64" i="8"/>
  <c r="B64" i="8"/>
  <c r="C63" i="8"/>
  <c r="B63" i="8"/>
  <c r="C62" i="8"/>
  <c r="B62" i="8"/>
  <c r="C55" i="8"/>
  <c r="C57" i="8" s="1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9" i="8"/>
  <c r="E259" i="8"/>
  <c r="D259" i="8"/>
  <c r="G258" i="8"/>
  <c r="E258" i="8"/>
  <c r="D258" i="8"/>
  <c r="G257" i="8"/>
  <c r="E257" i="8"/>
  <c r="D257" i="8"/>
  <c r="G251" i="8"/>
  <c r="E251" i="8"/>
  <c r="D251" i="8"/>
  <c r="G250" i="8"/>
  <c r="E250" i="8"/>
  <c r="D250" i="8"/>
  <c r="G249" i="8"/>
  <c r="E249" i="8"/>
  <c r="D249" i="8"/>
  <c r="G243" i="8"/>
  <c r="E243" i="8"/>
  <c r="D243" i="8"/>
  <c r="G242" i="8"/>
  <c r="E242" i="8"/>
  <c r="D242" i="8"/>
  <c r="G241" i="8"/>
  <c r="E241" i="8"/>
  <c r="D241" i="8"/>
  <c r="G235" i="8"/>
  <c r="E235" i="8"/>
  <c r="D235" i="8"/>
  <c r="G234" i="8"/>
  <c r="E234" i="8"/>
  <c r="D234" i="8"/>
  <c r="G233" i="8"/>
  <c r="E233" i="8"/>
  <c r="D233" i="8"/>
  <c r="G232" i="8"/>
  <c r="E232" i="8"/>
  <c r="D232" i="8"/>
  <c r="G231" i="8"/>
  <c r="E231" i="8"/>
  <c r="D231" i="8"/>
  <c r="G225" i="8"/>
  <c r="E225" i="8"/>
  <c r="D225" i="8"/>
  <c r="G224" i="8"/>
  <c r="E224" i="8"/>
  <c r="D224" i="8"/>
  <c r="G218" i="8"/>
  <c r="E218" i="8"/>
  <c r="D218" i="8"/>
  <c r="G217" i="8"/>
  <c r="E217" i="8"/>
  <c r="D217" i="8"/>
  <c r="G216" i="8"/>
  <c r="E216" i="8"/>
  <c r="D216" i="8"/>
  <c r="G215" i="8"/>
  <c r="E215" i="8"/>
  <c r="D215" i="8"/>
  <c r="G209" i="8"/>
  <c r="E209" i="8"/>
  <c r="D209" i="8"/>
  <c r="G208" i="8"/>
  <c r="E208" i="8"/>
  <c r="D208" i="8"/>
  <c r="G207" i="8"/>
  <c r="E207" i="8"/>
  <c r="D207" i="8"/>
  <c r="G206" i="8"/>
  <c r="E206" i="8"/>
  <c r="D206" i="8"/>
  <c r="G205" i="8"/>
  <c r="E205" i="8"/>
  <c r="D205" i="8"/>
  <c r="G199" i="8"/>
  <c r="E199" i="8"/>
  <c r="D199" i="8"/>
  <c r="G198" i="8"/>
  <c r="E198" i="8"/>
  <c r="D198" i="8"/>
  <c r="G197" i="8"/>
  <c r="E197" i="8"/>
  <c r="D197" i="8"/>
  <c r="G196" i="8"/>
  <c r="E196" i="8"/>
  <c r="D196" i="8"/>
  <c r="G190" i="8"/>
  <c r="E190" i="8"/>
  <c r="D190" i="8"/>
  <c r="G189" i="8"/>
  <c r="E189" i="8"/>
  <c r="D189" i="8"/>
  <c r="G188" i="8"/>
  <c r="E188" i="8"/>
  <c r="D188" i="8"/>
  <c r="G187" i="8"/>
  <c r="E187" i="8"/>
  <c r="D187" i="8"/>
  <c r="G181" i="8"/>
  <c r="E181" i="8"/>
  <c r="D181" i="8"/>
  <c r="G180" i="8"/>
  <c r="E180" i="8"/>
  <c r="D180" i="8"/>
  <c r="G179" i="8"/>
  <c r="E179" i="8"/>
  <c r="D179" i="8"/>
  <c r="G173" i="8"/>
  <c r="E173" i="8"/>
  <c r="D173" i="8"/>
  <c r="G172" i="8"/>
  <c r="E172" i="8"/>
  <c r="D172" i="8"/>
  <c r="G171" i="8"/>
  <c r="E171" i="8"/>
  <c r="D171" i="8"/>
  <c r="G165" i="8"/>
  <c r="E165" i="8"/>
  <c r="D165" i="8"/>
  <c r="G164" i="8"/>
  <c r="E164" i="8"/>
  <c r="D164" i="8"/>
  <c r="G163" i="8"/>
  <c r="E163" i="8"/>
  <c r="D163" i="8"/>
  <c r="G162" i="8"/>
  <c r="E162" i="8"/>
  <c r="D162" i="8"/>
  <c r="G156" i="8"/>
  <c r="E156" i="8"/>
  <c r="D156" i="8"/>
  <c r="G155" i="8"/>
  <c r="E155" i="8"/>
  <c r="D155" i="8"/>
  <c r="G154" i="8"/>
  <c r="E154" i="8"/>
  <c r="D154" i="8"/>
  <c r="G153" i="8"/>
  <c r="E153" i="8"/>
  <c r="D153" i="8"/>
  <c r="G147" i="8"/>
  <c r="E147" i="8"/>
  <c r="D147" i="8"/>
  <c r="G146" i="8"/>
  <c r="E146" i="8"/>
  <c r="D146" i="8"/>
  <c r="G140" i="8"/>
  <c r="E140" i="8"/>
  <c r="D140" i="8"/>
  <c r="G139" i="8"/>
  <c r="E139" i="8"/>
  <c r="D139" i="8"/>
  <c r="G138" i="8"/>
  <c r="E138" i="8"/>
  <c r="D138" i="8"/>
  <c r="G132" i="8"/>
  <c r="E132" i="8"/>
  <c r="D132" i="8"/>
  <c r="G131" i="8"/>
  <c r="E131" i="8"/>
  <c r="D131" i="8"/>
  <c r="G130" i="8"/>
  <c r="E130" i="8"/>
  <c r="D130" i="8"/>
  <c r="G124" i="8"/>
  <c r="E124" i="8"/>
  <c r="D124" i="8"/>
  <c r="G123" i="8"/>
  <c r="E123" i="8"/>
  <c r="D123" i="8"/>
  <c r="G122" i="8"/>
  <c r="E122" i="8"/>
  <c r="D122" i="8"/>
  <c r="G115" i="8"/>
  <c r="E115" i="8"/>
  <c r="D115" i="8"/>
  <c r="G114" i="8"/>
  <c r="E114" i="8"/>
  <c r="D114" i="8"/>
  <c r="D107" i="8"/>
  <c r="E107" i="8"/>
  <c r="G107" i="8"/>
  <c r="D108" i="8"/>
  <c r="E108" i="8"/>
  <c r="G108" i="8"/>
  <c r="G106" i="8"/>
  <c r="E106" i="8"/>
  <c r="D106" i="8"/>
  <c r="G105" i="8"/>
  <c r="E105" i="8"/>
  <c r="D105" i="8"/>
  <c r="G104" i="8"/>
  <c r="E104" i="8"/>
  <c r="D104" i="8"/>
  <c r="G98" i="8"/>
  <c r="E98" i="8"/>
  <c r="D98" i="8"/>
  <c r="G97" i="8"/>
  <c r="E97" i="8"/>
  <c r="D97" i="8"/>
  <c r="G96" i="8"/>
  <c r="E96" i="8"/>
  <c r="D96" i="8"/>
  <c r="D89" i="8"/>
  <c r="E89" i="8"/>
  <c r="G89" i="8"/>
  <c r="D90" i="8"/>
  <c r="E90" i="8"/>
  <c r="G90" i="8"/>
  <c r="G88" i="8"/>
  <c r="E88" i="8"/>
  <c r="D88" i="8"/>
  <c r="G87" i="8"/>
  <c r="E87" i="8"/>
  <c r="D87" i="8"/>
  <c r="G86" i="8"/>
  <c r="E86" i="8"/>
  <c r="D86" i="8"/>
  <c r="G80" i="8"/>
  <c r="E80" i="8"/>
  <c r="D80" i="8"/>
  <c r="G79" i="8"/>
  <c r="E79" i="8"/>
  <c r="D79" i="8"/>
  <c r="G78" i="8"/>
  <c r="E78" i="8"/>
  <c r="D78" i="8"/>
  <c r="G72" i="8"/>
  <c r="E72" i="8"/>
  <c r="D72" i="8"/>
  <c r="G71" i="8"/>
  <c r="E71" i="8"/>
  <c r="D71" i="8"/>
  <c r="G70" i="8"/>
  <c r="E70" i="8"/>
  <c r="D70" i="8"/>
  <c r="G64" i="8"/>
  <c r="E64" i="8"/>
  <c r="D64" i="8"/>
  <c r="G63" i="8"/>
  <c r="E63" i="8"/>
  <c r="D63" i="8"/>
  <c r="G62" i="8"/>
  <c r="E62" i="8"/>
  <c r="D62" i="8"/>
  <c r="G55" i="8"/>
  <c r="E55" i="8"/>
  <c r="D55" i="8"/>
  <c r="G54" i="8"/>
  <c r="G57" i="8" s="1"/>
  <c r="E54" i="8"/>
  <c r="E57" i="8" s="1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71" i="7"/>
  <c r="D271" i="7"/>
  <c r="C271" i="7"/>
  <c r="B271" i="7"/>
  <c r="G270" i="7"/>
  <c r="E270" i="7"/>
  <c r="D270" i="7"/>
  <c r="C270" i="7"/>
  <c r="B270" i="7"/>
  <c r="G269" i="7"/>
  <c r="E269" i="7"/>
  <c r="D269" i="7"/>
  <c r="C269" i="7"/>
  <c r="B269" i="7"/>
  <c r="G268" i="7"/>
  <c r="E268" i="7"/>
  <c r="D268" i="7"/>
  <c r="C268" i="7"/>
  <c r="B268" i="7"/>
  <c r="E267" i="7"/>
  <c r="D267" i="7"/>
  <c r="C267" i="7"/>
  <c r="B267" i="7"/>
  <c r="G260" i="7"/>
  <c r="E260" i="7"/>
  <c r="D260" i="7"/>
  <c r="C260" i="7"/>
  <c r="B260" i="7"/>
  <c r="G252" i="7"/>
  <c r="F252" i="7"/>
  <c r="E252" i="7"/>
  <c r="D252" i="7"/>
  <c r="C252" i="7"/>
  <c r="B252" i="7"/>
  <c r="G244" i="7"/>
  <c r="E244" i="7"/>
  <c r="D244" i="7"/>
  <c r="C244" i="7"/>
  <c r="B244" i="7"/>
  <c r="G236" i="7"/>
  <c r="E236" i="7"/>
  <c r="D236" i="7"/>
  <c r="C236" i="7"/>
  <c r="B236" i="7"/>
  <c r="G226" i="7"/>
  <c r="E226" i="7"/>
  <c r="D226" i="7"/>
  <c r="C226" i="7"/>
  <c r="B226" i="7"/>
  <c r="G219" i="7"/>
  <c r="E219" i="7"/>
  <c r="D219" i="7"/>
  <c r="C219" i="7"/>
  <c r="B219" i="7"/>
  <c r="G210" i="7"/>
  <c r="E210" i="7"/>
  <c r="D210" i="7"/>
  <c r="C210" i="7"/>
  <c r="B210" i="7"/>
  <c r="G200" i="7"/>
  <c r="E200" i="7"/>
  <c r="D200" i="7"/>
  <c r="C200" i="7"/>
  <c r="B200" i="7"/>
  <c r="G191" i="7"/>
  <c r="E191" i="7"/>
  <c r="D191" i="7"/>
  <c r="C191" i="7"/>
  <c r="B191" i="7"/>
  <c r="G182" i="7"/>
  <c r="E182" i="7"/>
  <c r="D182" i="7"/>
  <c r="C182" i="7"/>
  <c r="B182" i="7"/>
  <c r="G174" i="7"/>
  <c r="E174" i="7"/>
  <c r="D174" i="7"/>
  <c r="C174" i="7"/>
  <c r="B174" i="7"/>
  <c r="G166" i="7"/>
  <c r="E166" i="7"/>
  <c r="D166" i="7"/>
  <c r="C166" i="7"/>
  <c r="B166" i="7"/>
  <c r="G157" i="7"/>
  <c r="E157" i="7"/>
  <c r="D157" i="7"/>
  <c r="C157" i="7"/>
  <c r="B157" i="7"/>
  <c r="G148" i="7"/>
  <c r="E148" i="7"/>
  <c r="D148" i="7"/>
  <c r="C148" i="7"/>
  <c r="B148" i="7"/>
  <c r="G141" i="7"/>
  <c r="E141" i="7"/>
  <c r="D141" i="7"/>
  <c r="C141" i="7"/>
  <c r="B141" i="7"/>
  <c r="G133" i="7"/>
  <c r="E133" i="7"/>
  <c r="D133" i="7"/>
  <c r="C133" i="7"/>
  <c r="B133" i="7"/>
  <c r="G125" i="7"/>
  <c r="E125" i="7"/>
  <c r="D125" i="7"/>
  <c r="C125" i="7"/>
  <c r="B125" i="7"/>
  <c r="G116" i="7"/>
  <c r="E116" i="7"/>
  <c r="D116" i="7"/>
  <c r="C116" i="7"/>
  <c r="B116" i="7"/>
  <c r="G109" i="7"/>
  <c r="E109" i="7"/>
  <c r="D109" i="7"/>
  <c r="C109" i="7"/>
  <c r="B109" i="7"/>
  <c r="G99" i="7"/>
  <c r="E99" i="7"/>
  <c r="D99" i="7"/>
  <c r="C99" i="7"/>
  <c r="B99" i="7"/>
  <c r="G91" i="7"/>
  <c r="E91" i="7"/>
  <c r="D91" i="7"/>
  <c r="C91" i="7"/>
  <c r="B91" i="7"/>
  <c r="F270" i="7"/>
  <c r="G81" i="7"/>
  <c r="E81" i="7"/>
  <c r="D81" i="7"/>
  <c r="C81" i="7"/>
  <c r="B81" i="7"/>
  <c r="G73" i="7"/>
  <c r="E73" i="7"/>
  <c r="D73" i="7"/>
  <c r="C73" i="7"/>
  <c r="B73" i="7"/>
  <c r="G65" i="7"/>
  <c r="E65" i="7"/>
  <c r="D65" i="7"/>
  <c r="C65" i="7"/>
  <c r="B65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9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F271" i="7"/>
  <c r="E271" i="5"/>
  <c r="D271" i="5"/>
  <c r="C271" i="5"/>
  <c r="B271" i="5"/>
  <c r="G270" i="5"/>
  <c r="E270" i="5"/>
  <c r="D270" i="5"/>
  <c r="C270" i="5"/>
  <c r="B270" i="5"/>
  <c r="G269" i="5"/>
  <c r="E269" i="5"/>
  <c r="D269" i="5"/>
  <c r="C269" i="5"/>
  <c r="B269" i="5"/>
  <c r="G268" i="5"/>
  <c r="E268" i="5"/>
  <c r="D268" i="5"/>
  <c r="C268" i="5"/>
  <c r="B268" i="5"/>
  <c r="E267" i="5"/>
  <c r="D267" i="5"/>
  <c r="C267" i="5"/>
  <c r="B267" i="5"/>
  <c r="G260" i="5"/>
  <c r="E260" i="5"/>
  <c r="D260" i="5"/>
  <c r="C260" i="5"/>
  <c r="B260" i="5"/>
  <c r="G252" i="5"/>
  <c r="E252" i="5"/>
  <c r="D252" i="5"/>
  <c r="C252" i="5"/>
  <c r="B252" i="5"/>
  <c r="F252" i="5"/>
  <c r="G244" i="5"/>
  <c r="E244" i="5"/>
  <c r="D244" i="5"/>
  <c r="C244" i="5"/>
  <c r="B244" i="5"/>
  <c r="G236" i="5"/>
  <c r="E236" i="5"/>
  <c r="D236" i="5"/>
  <c r="C236" i="5"/>
  <c r="B236" i="5"/>
  <c r="G226" i="5"/>
  <c r="E226" i="5"/>
  <c r="D226" i="5"/>
  <c r="C226" i="5"/>
  <c r="B226" i="5"/>
  <c r="G219" i="5"/>
  <c r="E219" i="5"/>
  <c r="D219" i="5"/>
  <c r="C219" i="5"/>
  <c r="B219" i="5"/>
  <c r="G210" i="5"/>
  <c r="E210" i="5"/>
  <c r="D210" i="5"/>
  <c r="C210" i="5"/>
  <c r="B210" i="5"/>
  <c r="F210" i="5"/>
  <c r="G200" i="5"/>
  <c r="E200" i="5"/>
  <c r="D200" i="5"/>
  <c r="C200" i="5"/>
  <c r="B200" i="5"/>
  <c r="G191" i="5"/>
  <c r="E191" i="5"/>
  <c r="D191" i="5"/>
  <c r="C191" i="5"/>
  <c r="B191" i="5"/>
  <c r="G182" i="5"/>
  <c r="E182" i="5"/>
  <c r="D182" i="5"/>
  <c r="C182" i="5"/>
  <c r="B182" i="5"/>
  <c r="G174" i="5"/>
  <c r="E174" i="5"/>
  <c r="D174" i="5"/>
  <c r="C174" i="5"/>
  <c r="B174" i="5"/>
  <c r="G166" i="5"/>
  <c r="E166" i="5"/>
  <c r="D166" i="5"/>
  <c r="C166" i="5"/>
  <c r="B166" i="5"/>
  <c r="G157" i="5"/>
  <c r="E157" i="5"/>
  <c r="D157" i="5"/>
  <c r="C157" i="5"/>
  <c r="B157" i="5"/>
  <c r="G148" i="5"/>
  <c r="E148" i="5"/>
  <c r="D148" i="5"/>
  <c r="C148" i="5"/>
  <c r="B148" i="5"/>
  <c r="F148" i="5"/>
  <c r="G141" i="5"/>
  <c r="E141" i="5"/>
  <c r="D141" i="5"/>
  <c r="C141" i="5"/>
  <c r="B141" i="5"/>
  <c r="G133" i="5"/>
  <c r="E133" i="5"/>
  <c r="D133" i="5"/>
  <c r="C133" i="5"/>
  <c r="B133" i="5"/>
  <c r="G125" i="5"/>
  <c r="E125" i="5"/>
  <c r="D125" i="5"/>
  <c r="C125" i="5"/>
  <c r="B125" i="5"/>
  <c r="G109" i="5"/>
  <c r="E109" i="5"/>
  <c r="D109" i="5"/>
  <c r="C109" i="5"/>
  <c r="B109" i="5"/>
  <c r="G99" i="5"/>
  <c r="E99" i="5"/>
  <c r="D99" i="5"/>
  <c r="C99" i="5"/>
  <c r="B99" i="5"/>
  <c r="G91" i="5"/>
  <c r="E91" i="5"/>
  <c r="D91" i="5"/>
  <c r="C91" i="5"/>
  <c r="B91" i="5"/>
  <c r="G81" i="5"/>
  <c r="E81" i="5"/>
  <c r="D81" i="5"/>
  <c r="C81" i="5"/>
  <c r="B81" i="5"/>
  <c r="G73" i="5"/>
  <c r="E73" i="5"/>
  <c r="D73" i="5"/>
  <c r="C73" i="5"/>
  <c r="B73" i="5"/>
  <c r="G65" i="5"/>
  <c r="E65" i="5"/>
  <c r="D65" i="5"/>
  <c r="C65" i="5"/>
  <c r="B65" i="5"/>
  <c r="F65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E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71" i="1"/>
  <c r="E271" i="1"/>
  <c r="D271" i="1"/>
  <c r="C271" i="1"/>
  <c r="B271" i="1"/>
  <c r="G270" i="1"/>
  <c r="E270" i="1"/>
  <c r="D270" i="1"/>
  <c r="C270" i="1"/>
  <c r="B270" i="1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0" i="1"/>
  <c r="E260" i="1"/>
  <c r="D260" i="1"/>
  <c r="C260" i="1"/>
  <c r="B260" i="1"/>
  <c r="G252" i="1"/>
  <c r="E252" i="1"/>
  <c r="D252" i="1"/>
  <c r="C252" i="1"/>
  <c r="B252" i="1"/>
  <c r="G244" i="1"/>
  <c r="E244" i="1"/>
  <c r="D244" i="1"/>
  <c r="C244" i="1"/>
  <c r="B244" i="1"/>
  <c r="G236" i="1"/>
  <c r="E236" i="1"/>
  <c r="D236" i="1"/>
  <c r="C236" i="1"/>
  <c r="B236" i="1"/>
  <c r="G226" i="1"/>
  <c r="E226" i="1"/>
  <c r="D226" i="1"/>
  <c r="C226" i="1"/>
  <c r="B226" i="1"/>
  <c r="G219" i="1"/>
  <c r="E219" i="1"/>
  <c r="D219" i="1"/>
  <c r="C219" i="1"/>
  <c r="B219" i="1"/>
  <c r="G210" i="1"/>
  <c r="E210" i="1"/>
  <c r="D210" i="1"/>
  <c r="C210" i="1"/>
  <c r="B210" i="1"/>
  <c r="G200" i="1"/>
  <c r="E200" i="1"/>
  <c r="D200" i="1"/>
  <c r="C200" i="1"/>
  <c r="B200" i="1"/>
  <c r="G191" i="1"/>
  <c r="E191" i="1"/>
  <c r="D191" i="1"/>
  <c r="C191" i="1"/>
  <c r="B191" i="1"/>
  <c r="G182" i="1"/>
  <c r="E182" i="1"/>
  <c r="D182" i="1"/>
  <c r="C182" i="1"/>
  <c r="B182" i="1"/>
  <c r="G174" i="1"/>
  <c r="E174" i="1"/>
  <c r="D174" i="1"/>
  <c r="C174" i="1"/>
  <c r="B174" i="1"/>
  <c r="G166" i="1"/>
  <c r="E166" i="1"/>
  <c r="D166" i="1"/>
  <c r="C166" i="1"/>
  <c r="B166" i="1"/>
  <c r="G157" i="1"/>
  <c r="E157" i="1"/>
  <c r="D157" i="1"/>
  <c r="C157" i="1"/>
  <c r="B157" i="1"/>
  <c r="G148" i="1"/>
  <c r="E148" i="1"/>
  <c r="D148" i="1"/>
  <c r="C148" i="1"/>
  <c r="B148" i="1"/>
  <c r="G141" i="1"/>
  <c r="E141" i="1"/>
  <c r="D141" i="1"/>
  <c r="C141" i="1"/>
  <c r="B141" i="1"/>
  <c r="G133" i="1"/>
  <c r="E133" i="1"/>
  <c r="D133" i="1"/>
  <c r="C133" i="1"/>
  <c r="B133" i="1"/>
  <c r="G125" i="1"/>
  <c r="E125" i="1"/>
  <c r="D125" i="1"/>
  <c r="C125" i="1"/>
  <c r="B125" i="1"/>
  <c r="G116" i="1"/>
  <c r="E116" i="1"/>
  <c r="D116" i="1"/>
  <c r="C116" i="1"/>
  <c r="B116" i="1"/>
  <c r="G109" i="1"/>
  <c r="E109" i="1"/>
  <c r="D109" i="1"/>
  <c r="C109" i="1"/>
  <c r="B109" i="1"/>
  <c r="G99" i="1"/>
  <c r="E99" i="1"/>
  <c r="D99" i="1"/>
  <c r="C99" i="1"/>
  <c r="B99" i="1"/>
  <c r="G91" i="1"/>
  <c r="E91" i="1"/>
  <c r="D91" i="1"/>
  <c r="C91" i="1"/>
  <c r="B91" i="1"/>
  <c r="G81" i="1"/>
  <c r="E81" i="1"/>
  <c r="D81" i="1"/>
  <c r="C81" i="1"/>
  <c r="B81" i="1"/>
  <c r="G73" i="1"/>
  <c r="E73" i="1"/>
  <c r="D73" i="1"/>
  <c r="C73" i="1"/>
  <c r="B73" i="1"/>
  <c r="G65" i="1"/>
  <c r="E65" i="1"/>
  <c r="D65" i="1"/>
  <c r="C65" i="1"/>
  <c r="B65" i="1"/>
  <c r="G57" i="1"/>
  <c r="E57" i="1"/>
  <c r="D57" i="1"/>
  <c r="C57" i="1"/>
  <c r="B57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G23" i="1"/>
  <c r="E23" i="1"/>
  <c r="D23" i="1"/>
  <c r="C23" i="1"/>
  <c r="B23" i="1"/>
  <c r="G15" i="1"/>
  <c r="E15" i="1"/>
  <c r="D15" i="1"/>
  <c r="C15" i="1"/>
  <c r="B15" i="1"/>
  <c r="G7" i="1"/>
  <c r="E7" i="1"/>
  <c r="D7" i="1"/>
  <c r="C7" i="1"/>
  <c r="B7" i="1"/>
  <c r="B244" i="8"/>
  <c r="B125" i="8"/>
  <c r="B91" i="8"/>
  <c r="B41" i="8"/>
  <c r="C267" i="6"/>
  <c r="C268" i="6"/>
  <c r="C269" i="6"/>
  <c r="C270" i="6"/>
  <c r="C271" i="6"/>
  <c r="B271" i="6"/>
  <c r="B270" i="6"/>
  <c r="B269" i="6"/>
  <c r="B268" i="6"/>
  <c r="B267" i="6"/>
  <c r="G271" i="6"/>
  <c r="G270" i="6"/>
  <c r="G269" i="6"/>
  <c r="G268" i="6"/>
  <c r="E271" i="6"/>
  <c r="E270" i="6"/>
  <c r="E269" i="6"/>
  <c r="E268" i="6"/>
  <c r="G267" i="6"/>
  <c r="E267" i="6"/>
  <c r="D271" i="6"/>
  <c r="D270" i="6"/>
  <c r="D269" i="6"/>
  <c r="D268" i="6"/>
  <c r="D267" i="6"/>
  <c r="B7" i="8" l="1"/>
  <c r="G272" i="5"/>
  <c r="B260" i="8"/>
  <c r="B166" i="8"/>
  <c r="B141" i="8"/>
  <c r="B65" i="8"/>
  <c r="D57" i="8"/>
  <c r="B269" i="8"/>
  <c r="B32" i="8"/>
  <c r="F7" i="5"/>
  <c r="F244" i="5"/>
  <c r="F141" i="5"/>
  <c r="C272" i="6"/>
  <c r="B15" i="8"/>
  <c r="D116" i="8"/>
  <c r="B252" i="8"/>
  <c r="B219" i="8"/>
  <c r="B157" i="8"/>
  <c r="B116" i="8"/>
  <c r="B109" i="8"/>
  <c r="B81" i="8"/>
  <c r="B267" i="8"/>
  <c r="C65" i="8"/>
  <c r="C260" i="8"/>
  <c r="B57" i="8"/>
  <c r="B73" i="8"/>
  <c r="B174" i="8"/>
  <c r="B226" i="8"/>
  <c r="B49" i="8"/>
  <c r="B23" i="8"/>
  <c r="D272" i="7"/>
  <c r="B272" i="6"/>
  <c r="G41" i="8"/>
  <c r="G166" i="8"/>
  <c r="G23" i="8"/>
  <c r="D99" i="8"/>
  <c r="D141" i="8"/>
  <c r="D182" i="8"/>
  <c r="G73" i="8"/>
  <c r="D91" i="8"/>
  <c r="G91" i="8"/>
  <c r="G109" i="8"/>
  <c r="D157" i="8"/>
  <c r="G219" i="8"/>
  <c r="C7" i="8"/>
  <c r="C41" i="8"/>
  <c r="C49" i="8"/>
  <c r="C73" i="8"/>
  <c r="C81" i="8"/>
  <c r="C91" i="8"/>
  <c r="C109" i="8"/>
  <c r="C116" i="8"/>
  <c r="C125" i="8"/>
  <c r="C133" i="8"/>
  <c r="C141" i="8"/>
  <c r="C148" i="8"/>
  <c r="C166" i="8"/>
  <c r="C174" i="8"/>
  <c r="C182" i="8"/>
  <c r="C191" i="8"/>
  <c r="C200" i="8"/>
  <c r="C210" i="8"/>
  <c r="C219" i="8"/>
  <c r="C226" i="8"/>
  <c r="C244" i="8"/>
  <c r="C252" i="8"/>
  <c r="F269" i="5"/>
  <c r="D226" i="8"/>
  <c r="G99" i="8"/>
  <c r="G236" i="8"/>
  <c r="E7" i="8"/>
  <c r="G133" i="8"/>
  <c r="G125" i="8"/>
  <c r="D49" i="8"/>
  <c r="D32" i="8"/>
  <c r="G269" i="8"/>
  <c r="F271" i="5"/>
  <c r="F23" i="5"/>
  <c r="F270" i="5"/>
  <c r="F99" i="5"/>
  <c r="F133" i="5"/>
  <c r="F182" i="5"/>
  <c r="F200" i="5"/>
  <c r="F226" i="5"/>
  <c r="F236" i="5"/>
  <c r="D272" i="5"/>
  <c r="D15" i="8"/>
  <c r="D23" i="8"/>
  <c r="E32" i="8"/>
  <c r="G268" i="8"/>
  <c r="G49" i="8"/>
  <c r="D65" i="8"/>
  <c r="G81" i="8"/>
  <c r="E99" i="8"/>
  <c r="D109" i="8"/>
  <c r="D125" i="8"/>
  <c r="D148" i="8"/>
  <c r="D166" i="8"/>
  <c r="G191" i="8"/>
  <c r="G210" i="8"/>
  <c r="D236" i="8"/>
  <c r="D252" i="8"/>
  <c r="G260" i="8"/>
  <c r="F267" i="5"/>
  <c r="F41" i="5"/>
  <c r="F81" i="5"/>
  <c r="F166" i="5"/>
  <c r="F260" i="5"/>
  <c r="B272" i="5"/>
  <c r="E272" i="5"/>
  <c r="G116" i="8"/>
  <c r="F268" i="5"/>
  <c r="F15" i="5"/>
  <c r="F32" i="5"/>
  <c r="F109" i="5"/>
  <c r="F174" i="5"/>
  <c r="F191" i="5"/>
  <c r="F219" i="5"/>
  <c r="C272" i="5"/>
  <c r="D73" i="8"/>
  <c r="F13" i="8"/>
  <c r="F29" i="8"/>
  <c r="F62" i="8"/>
  <c r="F78" i="8"/>
  <c r="F90" i="8"/>
  <c r="F98" i="8"/>
  <c r="F106" i="8"/>
  <c r="D7" i="8"/>
  <c r="E271" i="8"/>
  <c r="G32" i="8"/>
  <c r="F14" i="8"/>
  <c r="F22" i="8"/>
  <c r="F38" i="8"/>
  <c r="F63" i="8"/>
  <c r="F156" i="8"/>
  <c r="F164" i="8"/>
  <c r="F172" i="8"/>
  <c r="F188" i="8"/>
  <c r="F208" i="8"/>
  <c r="F216" i="8"/>
  <c r="F259" i="8"/>
  <c r="G267" i="8"/>
  <c r="G271" i="8"/>
  <c r="E116" i="8"/>
  <c r="E141" i="8"/>
  <c r="G157" i="8"/>
  <c r="G174" i="8"/>
  <c r="D174" i="8"/>
  <c r="E182" i="8"/>
  <c r="G182" i="8"/>
  <c r="D191" i="8"/>
  <c r="E191" i="8"/>
  <c r="G270" i="8"/>
  <c r="D200" i="8"/>
  <c r="E200" i="8"/>
  <c r="D210" i="8"/>
  <c r="E210" i="8"/>
  <c r="E219" i="8"/>
  <c r="E226" i="8"/>
  <c r="G226" i="8"/>
  <c r="D244" i="8"/>
  <c r="E244" i="8"/>
  <c r="D260" i="8"/>
  <c r="F165" i="8"/>
  <c r="F173" i="8"/>
  <c r="F181" i="8"/>
  <c r="F189" i="8"/>
  <c r="D133" i="8"/>
  <c r="G141" i="8"/>
  <c r="G148" i="8"/>
  <c r="E270" i="8"/>
  <c r="G200" i="8"/>
  <c r="D219" i="8"/>
  <c r="G244" i="8"/>
  <c r="G252" i="8"/>
  <c r="E260" i="8"/>
  <c r="D41" i="8"/>
  <c r="E49" i="8"/>
  <c r="G65" i="8"/>
  <c r="F267" i="1"/>
  <c r="F210" i="1"/>
  <c r="F244" i="1"/>
  <c r="F32" i="1"/>
  <c r="F65" i="1"/>
  <c r="F141" i="1"/>
  <c r="F148" i="1"/>
  <c r="F174" i="1"/>
  <c r="F191" i="1"/>
  <c r="F260" i="1"/>
  <c r="G272" i="1"/>
  <c r="F87" i="8"/>
  <c r="F140" i="8"/>
  <c r="F108" i="8"/>
  <c r="F107" i="8"/>
  <c r="F41" i="1"/>
  <c r="F270" i="1"/>
  <c r="F99" i="1"/>
  <c r="F133" i="1"/>
  <c r="F219" i="1"/>
  <c r="C272" i="1"/>
  <c r="F39" i="8"/>
  <c r="F55" i="8"/>
  <c r="F64" i="8"/>
  <c r="F80" i="8"/>
  <c r="F96" i="8"/>
  <c r="F209" i="8"/>
  <c r="F233" i="8"/>
  <c r="F249" i="8"/>
  <c r="F31" i="8"/>
  <c r="E41" i="8"/>
  <c r="D81" i="8"/>
  <c r="F81" i="1"/>
  <c r="F116" i="1"/>
  <c r="F166" i="1"/>
  <c r="F268" i="1"/>
  <c r="F15" i="1"/>
  <c r="F109" i="1"/>
  <c r="B272" i="1"/>
  <c r="E272" i="1"/>
  <c r="F71" i="8"/>
  <c r="F124" i="8"/>
  <c r="F132" i="8"/>
  <c r="F271" i="1"/>
  <c r="F23" i="1"/>
  <c r="F182" i="1"/>
  <c r="F47" i="8"/>
  <c r="F72" i="8"/>
  <c r="F88" i="8"/>
  <c r="F197" i="8"/>
  <c r="F217" i="8"/>
  <c r="F225" i="8"/>
  <c r="G15" i="8"/>
  <c r="F7" i="1"/>
  <c r="F269" i="1"/>
  <c r="F49" i="1"/>
  <c r="F57" i="1"/>
  <c r="F73" i="1"/>
  <c r="F91" i="1"/>
  <c r="F125" i="1"/>
  <c r="F157" i="1"/>
  <c r="F200" i="1"/>
  <c r="F226" i="1"/>
  <c r="F236" i="1"/>
  <c r="F252" i="1"/>
  <c r="D272" i="1"/>
  <c r="F20" i="8"/>
  <c r="F40" i="8"/>
  <c r="F48" i="8"/>
  <c r="F105" i="8"/>
  <c r="F122" i="8"/>
  <c r="F138" i="8"/>
  <c r="F146" i="8"/>
  <c r="F154" i="8"/>
  <c r="F190" i="8"/>
  <c r="F198" i="8"/>
  <c r="F206" i="8"/>
  <c r="F218" i="8"/>
  <c r="F234" i="8"/>
  <c r="F242" i="8"/>
  <c r="F250" i="8"/>
  <c r="E267" i="8"/>
  <c r="E81" i="8"/>
  <c r="F114" i="8"/>
  <c r="F131" i="8"/>
  <c r="F139" i="8"/>
  <c r="F147" i="8"/>
  <c r="F155" i="8"/>
  <c r="F163" i="8"/>
  <c r="F179" i="8"/>
  <c r="F199" i="8"/>
  <c r="F207" i="8"/>
  <c r="F231" i="8"/>
  <c r="F235" i="8"/>
  <c r="F243" i="8"/>
  <c r="F251" i="8"/>
  <c r="F258" i="8"/>
  <c r="E23" i="8"/>
  <c r="F99" i="7"/>
  <c r="F97" i="8"/>
  <c r="F200" i="7"/>
  <c r="F196" i="8"/>
  <c r="F268" i="7"/>
  <c r="F15" i="7"/>
  <c r="F32" i="7"/>
  <c r="F65" i="7"/>
  <c r="F109" i="7"/>
  <c r="F104" i="8"/>
  <c r="F141" i="7"/>
  <c r="F148" i="7"/>
  <c r="F174" i="7"/>
  <c r="F171" i="8"/>
  <c r="F191" i="7"/>
  <c r="F187" i="8"/>
  <c r="F219" i="7"/>
  <c r="F215" i="8"/>
  <c r="C272" i="7"/>
  <c r="E73" i="8"/>
  <c r="E269" i="8"/>
  <c r="E109" i="8"/>
  <c r="E133" i="8"/>
  <c r="E157" i="8"/>
  <c r="E166" i="8"/>
  <c r="E174" i="8"/>
  <c r="F133" i="7"/>
  <c r="F130" i="8"/>
  <c r="F182" i="7"/>
  <c r="F180" i="8"/>
  <c r="F226" i="7"/>
  <c r="F224" i="8"/>
  <c r="F236" i="7"/>
  <c r="F232" i="8"/>
  <c r="F7" i="7"/>
  <c r="F49" i="7"/>
  <c r="F46" i="8"/>
  <c r="F54" i="8"/>
  <c r="F73" i="7"/>
  <c r="F70" i="8"/>
  <c r="F91" i="7"/>
  <c r="F86" i="8"/>
  <c r="F125" i="7"/>
  <c r="F123" i="8"/>
  <c r="F157" i="7"/>
  <c r="F153" i="8"/>
  <c r="F210" i="7"/>
  <c r="F205" i="8"/>
  <c r="F244" i="7"/>
  <c r="F241" i="8"/>
  <c r="F12" i="8"/>
  <c r="F21" i="8"/>
  <c r="F28" i="8"/>
  <c r="F30" i="8"/>
  <c r="F37" i="8"/>
  <c r="E91" i="8"/>
  <c r="E148" i="8"/>
  <c r="F267" i="7"/>
  <c r="F81" i="7"/>
  <c r="F79" i="8"/>
  <c r="F116" i="7"/>
  <c r="F115" i="8"/>
  <c r="F166" i="7"/>
  <c r="F162" i="8"/>
  <c r="F260" i="7"/>
  <c r="F257" i="8"/>
  <c r="B272" i="7"/>
  <c r="G272" i="7"/>
  <c r="E272" i="7"/>
  <c r="E65" i="8"/>
  <c r="F89" i="8"/>
  <c r="E125" i="8"/>
  <c r="E236" i="8"/>
  <c r="E252" i="8"/>
  <c r="D271" i="8"/>
  <c r="D268" i="8"/>
  <c r="D269" i="8"/>
  <c r="D270" i="8"/>
  <c r="B191" i="8"/>
  <c r="B133" i="8"/>
  <c r="C15" i="8"/>
  <c r="C271" i="8"/>
  <c r="C32" i="8"/>
  <c r="C269" i="8"/>
  <c r="C99" i="8"/>
  <c r="C157" i="8"/>
  <c r="C236" i="8"/>
  <c r="B271" i="8"/>
  <c r="C270" i="8"/>
  <c r="C267" i="8"/>
  <c r="B268" i="8"/>
  <c r="C268" i="8"/>
  <c r="C23" i="8"/>
  <c r="D267" i="8"/>
  <c r="E268" i="8"/>
  <c r="E15" i="8"/>
  <c r="G7" i="8"/>
  <c r="D272" i="6"/>
  <c r="E272" i="6"/>
  <c r="G272" i="6"/>
  <c r="F4" i="6"/>
  <c r="F5" i="6"/>
  <c r="F5" i="8" s="1"/>
  <c r="F6" i="6"/>
  <c r="F6" i="8" s="1"/>
  <c r="B7" i="6"/>
  <c r="C7" i="6"/>
  <c r="D7" i="6"/>
  <c r="E7" i="6"/>
  <c r="G7" i="6"/>
  <c r="F12" i="6"/>
  <c r="F13" i="6"/>
  <c r="F14" i="6"/>
  <c r="B15" i="6"/>
  <c r="C15" i="6"/>
  <c r="D15" i="6"/>
  <c r="E15" i="6"/>
  <c r="G15" i="6"/>
  <c r="F20" i="6"/>
  <c r="F21" i="6"/>
  <c r="F22" i="6"/>
  <c r="B23" i="6"/>
  <c r="C23" i="6"/>
  <c r="D23" i="6"/>
  <c r="E23" i="6"/>
  <c r="G23" i="6"/>
  <c r="F28" i="6"/>
  <c r="F29" i="6"/>
  <c r="F30" i="6"/>
  <c r="F31" i="6"/>
  <c r="B32" i="6"/>
  <c r="C32" i="6"/>
  <c r="D32" i="6"/>
  <c r="E32" i="6"/>
  <c r="G32" i="6"/>
  <c r="F37" i="6"/>
  <c r="F38" i="6"/>
  <c r="F39" i="6"/>
  <c r="F40" i="6"/>
  <c r="B41" i="6"/>
  <c r="C41" i="6"/>
  <c r="D41" i="6"/>
  <c r="E41" i="6"/>
  <c r="G41" i="6"/>
  <c r="F46" i="6"/>
  <c r="F47" i="6"/>
  <c r="F48" i="6"/>
  <c r="B49" i="6"/>
  <c r="C49" i="6"/>
  <c r="D49" i="6"/>
  <c r="E49" i="6"/>
  <c r="G49" i="6"/>
  <c r="F54" i="6"/>
  <c r="F55" i="6"/>
  <c r="B57" i="6"/>
  <c r="C57" i="6"/>
  <c r="D57" i="6"/>
  <c r="E57" i="6"/>
  <c r="G57" i="6"/>
  <c r="F62" i="6"/>
  <c r="F63" i="6"/>
  <c r="F64" i="6"/>
  <c r="B65" i="6"/>
  <c r="C65" i="6"/>
  <c r="D65" i="6"/>
  <c r="E65" i="6"/>
  <c r="G65" i="6"/>
  <c r="F70" i="6"/>
  <c r="F71" i="6"/>
  <c r="F72" i="6"/>
  <c r="B73" i="6"/>
  <c r="C73" i="6"/>
  <c r="D73" i="6"/>
  <c r="E73" i="6"/>
  <c r="G73" i="6"/>
  <c r="F78" i="6"/>
  <c r="F79" i="6"/>
  <c r="F80" i="6"/>
  <c r="B81" i="6"/>
  <c r="C81" i="6"/>
  <c r="D81" i="6"/>
  <c r="E81" i="6"/>
  <c r="G81" i="6"/>
  <c r="F86" i="6"/>
  <c r="F87" i="6"/>
  <c r="F88" i="6"/>
  <c r="F89" i="6"/>
  <c r="F90" i="6"/>
  <c r="B91" i="6"/>
  <c r="C91" i="6"/>
  <c r="D91" i="6"/>
  <c r="E91" i="6"/>
  <c r="G91" i="6"/>
  <c r="F96" i="6"/>
  <c r="F97" i="6"/>
  <c r="F98" i="6"/>
  <c r="B99" i="6"/>
  <c r="C99" i="6"/>
  <c r="D99" i="6"/>
  <c r="E99" i="6"/>
  <c r="G99" i="6"/>
  <c r="F104" i="6"/>
  <c r="F105" i="6"/>
  <c r="F106" i="6"/>
  <c r="F107" i="6"/>
  <c r="F108" i="6"/>
  <c r="B109" i="6"/>
  <c r="C109" i="6"/>
  <c r="D109" i="6"/>
  <c r="E109" i="6"/>
  <c r="G109" i="6"/>
  <c r="F114" i="6"/>
  <c r="F115" i="6"/>
  <c r="B116" i="6"/>
  <c r="C116" i="6"/>
  <c r="D116" i="6"/>
  <c r="E116" i="6"/>
  <c r="G116" i="6"/>
  <c r="F122" i="6"/>
  <c r="F123" i="6"/>
  <c r="F124" i="6"/>
  <c r="B125" i="6"/>
  <c r="C125" i="6"/>
  <c r="D125" i="6"/>
  <c r="E125" i="6"/>
  <c r="G125" i="6"/>
  <c r="F130" i="6"/>
  <c r="F131" i="6"/>
  <c r="F132" i="6"/>
  <c r="B133" i="6"/>
  <c r="C133" i="6"/>
  <c r="D133" i="6"/>
  <c r="E133" i="6"/>
  <c r="G133" i="6"/>
  <c r="F138" i="6"/>
  <c r="F139" i="6"/>
  <c r="F140" i="6"/>
  <c r="B141" i="6"/>
  <c r="C141" i="6"/>
  <c r="D141" i="6"/>
  <c r="E141" i="6"/>
  <c r="G141" i="6"/>
  <c r="F146" i="6"/>
  <c r="F147" i="6"/>
  <c r="B148" i="6"/>
  <c r="C148" i="6"/>
  <c r="D148" i="6"/>
  <c r="E148" i="6"/>
  <c r="G148" i="6"/>
  <c r="F153" i="6"/>
  <c r="F154" i="6"/>
  <c r="F155" i="6"/>
  <c r="F156" i="6"/>
  <c r="B157" i="6"/>
  <c r="C157" i="6"/>
  <c r="D157" i="6"/>
  <c r="E157" i="6"/>
  <c r="G157" i="6"/>
  <c r="F162" i="6"/>
  <c r="F163" i="6"/>
  <c r="F164" i="6"/>
  <c r="F165" i="6"/>
  <c r="B166" i="6"/>
  <c r="C166" i="6"/>
  <c r="D166" i="6"/>
  <c r="E166" i="6"/>
  <c r="G166" i="6"/>
  <c r="F171" i="6"/>
  <c r="F172" i="6"/>
  <c r="F173" i="6"/>
  <c r="B174" i="6"/>
  <c r="C174" i="6"/>
  <c r="D174" i="6"/>
  <c r="E174" i="6"/>
  <c r="G174" i="6"/>
  <c r="F179" i="6"/>
  <c r="F180" i="6"/>
  <c r="F181" i="6"/>
  <c r="B182" i="6"/>
  <c r="C182" i="6"/>
  <c r="D182" i="6"/>
  <c r="E182" i="6"/>
  <c r="G182" i="6"/>
  <c r="F187" i="6"/>
  <c r="F188" i="6"/>
  <c r="F189" i="6"/>
  <c r="F190" i="6"/>
  <c r="B191" i="6"/>
  <c r="C191" i="6"/>
  <c r="D191" i="6"/>
  <c r="E191" i="6"/>
  <c r="G191" i="6"/>
  <c r="F196" i="6"/>
  <c r="F197" i="6"/>
  <c r="F198" i="6"/>
  <c r="F199" i="6"/>
  <c r="B200" i="6"/>
  <c r="C200" i="6"/>
  <c r="D200" i="6"/>
  <c r="E200" i="6"/>
  <c r="G200" i="6"/>
  <c r="F205" i="6"/>
  <c r="F206" i="6"/>
  <c r="F207" i="6"/>
  <c r="F208" i="6"/>
  <c r="F209" i="6"/>
  <c r="B210" i="6"/>
  <c r="C210" i="6"/>
  <c r="D210" i="6"/>
  <c r="E210" i="6"/>
  <c r="G210" i="6"/>
  <c r="F215" i="6"/>
  <c r="F216" i="6"/>
  <c r="F217" i="6"/>
  <c r="F218" i="6"/>
  <c r="B219" i="6"/>
  <c r="C219" i="6"/>
  <c r="D219" i="6"/>
  <c r="E219" i="6"/>
  <c r="G219" i="6"/>
  <c r="F224" i="6"/>
  <c r="F225" i="6"/>
  <c r="B226" i="6"/>
  <c r="C226" i="6"/>
  <c r="D226" i="6"/>
  <c r="E226" i="6"/>
  <c r="G226" i="6"/>
  <c r="F231" i="6"/>
  <c r="F232" i="6"/>
  <c r="F233" i="6"/>
  <c r="F234" i="6"/>
  <c r="F235" i="6"/>
  <c r="B236" i="6"/>
  <c r="C236" i="6"/>
  <c r="D236" i="6"/>
  <c r="E236" i="6"/>
  <c r="G236" i="6"/>
  <c r="F241" i="6"/>
  <c r="F242" i="6"/>
  <c r="F243" i="6"/>
  <c r="B244" i="6"/>
  <c r="C244" i="6"/>
  <c r="D244" i="6"/>
  <c r="E244" i="6"/>
  <c r="G244" i="6"/>
  <c r="F249" i="6"/>
  <c r="F250" i="6"/>
  <c r="F251" i="6"/>
  <c r="B252" i="6"/>
  <c r="C252" i="6"/>
  <c r="D252" i="6"/>
  <c r="E252" i="6"/>
  <c r="G252" i="6"/>
  <c r="F257" i="6"/>
  <c r="F258" i="6"/>
  <c r="F259" i="6"/>
  <c r="B260" i="6"/>
  <c r="C260" i="6"/>
  <c r="D260" i="6"/>
  <c r="E260" i="6"/>
  <c r="G260" i="6"/>
  <c r="F4" i="8" l="1"/>
  <c r="F267" i="8" s="1"/>
  <c r="F7" i="6"/>
  <c r="F65" i="8"/>
  <c r="F57" i="8"/>
  <c r="F272" i="7"/>
  <c r="F23" i="8"/>
  <c r="F272" i="5"/>
  <c r="F49" i="8"/>
  <c r="F272" i="1"/>
  <c r="F15" i="8"/>
  <c r="E272" i="8"/>
  <c r="G272" i="8"/>
  <c r="F271" i="8"/>
  <c r="F269" i="8"/>
  <c r="F244" i="8"/>
  <c r="F157" i="8"/>
  <c r="F73" i="8"/>
  <c r="F226" i="8"/>
  <c r="F141" i="8"/>
  <c r="F260" i="8"/>
  <c r="F125" i="8"/>
  <c r="F166" i="8"/>
  <c r="F81" i="8"/>
  <c r="F236" i="8"/>
  <c r="F182" i="8"/>
  <c r="F219" i="8"/>
  <c r="F174" i="8"/>
  <c r="F109" i="8"/>
  <c r="F99" i="8"/>
  <c r="F268" i="8"/>
  <c r="F41" i="8"/>
  <c r="F133" i="8"/>
  <c r="F191" i="8"/>
  <c r="F200" i="8"/>
  <c r="F148" i="8"/>
  <c r="F252" i="8"/>
  <c r="F270" i="8"/>
  <c r="F116" i="8"/>
  <c r="F210" i="8"/>
  <c r="F32" i="8"/>
  <c r="F7" i="8"/>
  <c r="F91" i="8"/>
  <c r="D272" i="8"/>
  <c r="B272" i="8"/>
  <c r="C272" i="8"/>
  <c r="F270" i="6"/>
  <c r="F267" i="6"/>
  <c r="F269" i="6"/>
  <c r="F271" i="6"/>
  <c r="F268" i="6"/>
  <c r="F226" i="6"/>
  <c r="F182" i="6"/>
  <c r="F174" i="6"/>
  <c r="F141" i="6"/>
  <c r="F116" i="6"/>
  <c r="F23" i="6"/>
  <c r="F41" i="6"/>
  <c r="F32" i="6"/>
  <c r="F219" i="6"/>
  <c r="F236" i="6"/>
  <c r="F200" i="6"/>
  <c r="F252" i="6"/>
  <c r="F125" i="6"/>
  <c r="F15" i="6"/>
  <c r="F81" i="6"/>
  <c r="F73" i="6"/>
  <c r="F244" i="6"/>
  <c r="F99" i="6"/>
  <c r="F191" i="6"/>
  <c r="F148" i="6"/>
  <c r="F91" i="6"/>
  <c r="F49" i="6"/>
  <c r="F210" i="6"/>
  <c r="F157" i="6"/>
  <c r="F109" i="6"/>
  <c r="F57" i="6"/>
  <c r="F260" i="6"/>
  <c r="F166" i="6"/>
  <c r="F133" i="6"/>
  <c r="F65" i="6"/>
  <c r="F272" i="8" l="1"/>
  <c r="F272" i="6"/>
</calcChain>
</file>

<file path=xl/sharedStrings.xml><?xml version="1.0" encoding="utf-8"?>
<sst xmlns="http://schemas.openxmlformats.org/spreadsheetml/2006/main" count="3094" uniqueCount="69">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</sst>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view="pageLayout" zoomScale="200" zoomScaleNormal="100" zoomScalePageLayoutView="200" workbookViewId="0">
      <selection activeCell="D57" sqref="D57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2018'!B4</f>
        <v>59</v>
      </c>
      <c r="C4" s="14">
        <f>'4th FY 2018'!C4</f>
        <v>20</v>
      </c>
      <c r="D4" s="48">
        <f>'1st FY 2018'!D4+'2nd FY 2018'!D4+'3rd FY 2018'!D4+'4th FY 2018'!D4</f>
        <v>4979314</v>
      </c>
      <c r="E4" s="48">
        <f>'1st FY 2018'!E4+'2nd FY 2018'!E4+'3rd FY 2018'!E4+'4th FY 2018'!E4</f>
        <v>3430707.6000000006</v>
      </c>
      <c r="F4" s="48">
        <f>'1st FY 2018'!F4+'2nd FY 2018'!F4+'3rd FY 2018'!F4+'4th FY 2018'!F4</f>
        <v>1548606.4000000001</v>
      </c>
      <c r="G4" s="48">
        <f>'1st FY 2018'!G4+'2nd FY 2018'!G4+'3rd FY 2018'!G4+'4th FY 2018'!G4</f>
        <v>402638.17999999993</v>
      </c>
    </row>
    <row r="5" spans="1:8" x14ac:dyDescent="0.2">
      <c r="A5" s="14" t="s">
        <v>13</v>
      </c>
      <c r="B5" s="14">
        <f>'4th FY 2018'!B5</f>
        <v>25</v>
      </c>
      <c r="C5" s="14">
        <f>'4th FY 2018'!C5</f>
        <v>9</v>
      </c>
      <c r="D5" s="48">
        <f>'1st FY 2018'!D5+'2nd FY 2018'!D5+'3rd FY 2018'!D5+'4th FY 2018'!D5</f>
        <v>1934472</v>
      </c>
      <c r="E5" s="48">
        <f>'1st FY 2018'!E5+'2nd FY 2018'!E5+'3rd FY 2018'!E5+'4th FY 2018'!E5</f>
        <v>1395647.15</v>
      </c>
      <c r="F5" s="48">
        <f>'1st FY 2018'!F5+'2nd FY 2018'!F5+'3rd FY 2018'!F5+'4th FY 2018'!F5</f>
        <v>538824.85000000009</v>
      </c>
      <c r="G5" s="48">
        <f>'1st FY 2018'!G5+'2nd FY 2018'!G5+'3rd FY 2018'!G5+'4th FY 2018'!G5</f>
        <v>140094.76999999999</v>
      </c>
    </row>
    <row r="6" spans="1:8" x14ac:dyDescent="0.2">
      <c r="A6" s="26" t="s">
        <v>14</v>
      </c>
      <c r="B6" s="14">
        <f>'4th FY 2018'!B6</f>
        <v>392</v>
      </c>
      <c r="C6" s="14">
        <f>'4th FY 2018'!C6</f>
        <v>9</v>
      </c>
      <c r="D6" s="48">
        <f>'1st FY 2018'!D6+'2nd FY 2018'!D6+'3rd FY 2018'!D6+'4th FY 2018'!D6</f>
        <v>76591994</v>
      </c>
      <c r="E6" s="48">
        <f>'1st FY 2018'!E6+'2nd FY 2018'!E6+'3rd FY 2018'!E6+'4th FY 2018'!E6</f>
        <v>54345317.099999994</v>
      </c>
      <c r="F6" s="48">
        <f>'1st FY 2018'!F6+'2nd FY 2018'!F6+'3rd FY 2018'!F6+'4th FY 2018'!F6</f>
        <v>22246676.899999999</v>
      </c>
      <c r="G6" s="48">
        <f>'1st FY 2018'!G6+'2nd FY 2018'!G6+'3rd FY 2018'!G6+'4th FY 2018'!G6</f>
        <v>7230175.0800000001</v>
      </c>
    </row>
    <row r="7" spans="1:8" x14ac:dyDescent="0.2">
      <c r="A7" s="30" t="s">
        <v>15</v>
      </c>
      <c r="B7" s="30">
        <f t="shared" ref="B7:G7" si="0">SUM(B4:B6)</f>
        <v>476</v>
      </c>
      <c r="C7" s="30">
        <f t="shared" si="0"/>
        <v>38</v>
      </c>
      <c r="D7" s="49">
        <f t="shared" si="0"/>
        <v>83505780</v>
      </c>
      <c r="E7" s="49">
        <f t="shared" si="0"/>
        <v>59171671.849999994</v>
      </c>
      <c r="F7" s="49">
        <f t="shared" si="0"/>
        <v>24334108.149999999</v>
      </c>
      <c r="G7" s="49">
        <f t="shared" si="0"/>
        <v>7772908.0300000003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2018'!B12</f>
        <v>26</v>
      </c>
      <c r="C12" s="14">
        <f>'4th FY 2018'!C12</f>
        <v>9</v>
      </c>
      <c r="D12" s="48">
        <f>'1st FY 2018'!D12+'2nd FY 2018'!D12+'3rd FY 2018'!D12+'4th FY 2018'!D12</f>
        <v>2051128</v>
      </c>
      <c r="E12" s="48">
        <f>'1st FY 2018'!E12+'2nd FY 2018'!E12+'3rd FY 2018'!E12+'4th FY 2018'!E12</f>
        <v>1399584.6</v>
      </c>
      <c r="F12" s="48">
        <f>'1st FY 2018'!F12+'2nd FY 2018'!F12+'3rd FY 2018'!F12+'4th FY 2018'!F12</f>
        <v>651543.39999999991</v>
      </c>
      <c r="G12" s="48">
        <f>'1st FY 2018'!G12+'2nd FY 2018'!G12+'3rd FY 2018'!G12+'4th FY 2018'!G12</f>
        <v>169401.51</v>
      </c>
    </row>
    <row r="13" spans="1:8" x14ac:dyDescent="0.2">
      <c r="A13" s="26" t="s">
        <v>13</v>
      </c>
      <c r="B13" s="14">
        <f>'4th FY 2018'!B13</f>
        <v>20</v>
      </c>
      <c r="C13" s="14">
        <f>'4th FY 2018'!C13</f>
        <v>5</v>
      </c>
      <c r="D13" s="48">
        <f>'1st FY 2018'!D13+'2nd FY 2018'!D13+'3rd FY 2018'!D13+'4th FY 2018'!D13</f>
        <v>953462</v>
      </c>
      <c r="E13" s="48">
        <f>'1st FY 2018'!E13+'2nd FY 2018'!E13+'3rd FY 2018'!E13+'4th FY 2018'!E13</f>
        <v>632257.6</v>
      </c>
      <c r="F13" s="48">
        <f>'1st FY 2018'!F13+'2nd FY 2018'!F13+'3rd FY 2018'!F13+'4th FY 2018'!F13</f>
        <v>321204.40000000002</v>
      </c>
      <c r="G13" s="48">
        <f>'1st FY 2018'!G13+'2nd FY 2018'!G13+'3rd FY 2018'!G13+'4th FY 2018'!G13</f>
        <v>83513.27</v>
      </c>
    </row>
    <row r="14" spans="1:8" x14ac:dyDescent="0.2">
      <c r="A14" s="26" t="s">
        <v>14</v>
      </c>
      <c r="B14" s="14">
        <f>'4th FY 2018'!B14</f>
        <v>105</v>
      </c>
      <c r="C14" s="14">
        <f>'4th FY 2018'!C14</f>
        <v>3</v>
      </c>
      <c r="D14" s="48">
        <f>'1st FY 2018'!D14+'2nd FY 2018'!D14+'3rd FY 2018'!D14+'4th FY 2018'!D14</f>
        <v>15176567</v>
      </c>
      <c r="E14" s="48">
        <f>'1st FY 2018'!E14+'2nd FY 2018'!E14+'3rd FY 2018'!E14+'4th FY 2018'!E14</f>
        <v>10701166.75</v>
      </c>
      <c r="F14" s="48">
        <f>'1st FY 2018'!F14+'2nd FY 2018'!F14+'3rd FY 2018'!F14+'4th FY 2018'!F14</f>
        <v>4475400.25</v>
      </c>
      <c r="G14" s="48">
        <f>'1st FY 2018'!G14+'2nd FY 2018'!G14+'3rd FY 2018'!G14+'4th FY 2018'!G14</f>
        <v>1454506.59</v>
      </c>
    </row>
    <row r="15" spans="1:8" x14ac:dyDescent="0.2">
      <c r="A15" s="30" t="s">
        <v>15</v>
      </c>
      <c r="B15" s="30">
        <f t="shared" ref="B15:G15" si="1">SUM(B12:B14)</f>
        <v>151</v>
      </c>
      <c r="C15" s="30">
        <f t="shared" si="1"/>
        <v>17</v>
      </c>
      <c r="D15" s="49">
        <f t="shared" si="1"/>
        <v>18181157</v>
      </c>
      <c r="E15" s="49">
        <f t="shared" si="1"/>
        <v>12733008.949999999</v>
      </c>
      <c r="F15" s="49">
        <f t="shared" si="1"/>
        <v>5448148.0499999998</v>
      </c>
      <c r="G15" s="49">
        <f t="shared" si="1"/>
        <v>1707421.37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2018'!B20</f>
        <v>25</v>
      </c>
      <c r="C20" s="14">
        <f>'4th FY 2018'!C20</f>
        <v>8</v>
      </c>
      <c r="D20" s="48">
        <f>'1st FY 2018'!D20+'2nd FY 2018'!D20+'3rd FY 2018'!D20+'4th FY 2018'!D20</f>
        <v>1917114</v>
      </c>
      <c r="E20" s="48">
        <f>'1st FY 2018'!E20+'2nd FY 2018'!E20+'3rd FY 2018'!E20+'4th FY 2018'!E20</f>
        <v>1246372.05</v>
      </c>
      <c r="F20" s="48">
        <f>'1st FY 2018'!F20+'2nd FY 2018'!F20+'3rd FY 2018'!F20+'4th FY 2018'!F20</f>
        <v>670741.94999999995</v>
      </c>
      <c r="G20" s="48">
        <f>'1st FY 2018'!G20+'2nd FY 2018'!G20+'3rd FY 2018'!G20+'4th FY 2018'!G20</f>
        <v>174393.05000000002</v>
      </c>
    </row>
    <row r="21" spans="1:7" x14ac:dyDescent="0.2">
      <c r="A21" s="26" t="s">
        <v>13</v>
      </c>
      <c r="B21" s="14">
        <f>'4th FY 2018'!B21</f>
        <v>14</v>
      </c>
      <c r="C21" s="14">
        <f>'4th FY 2018'!C21</f>
        <v>6</v>
      </c>
      <c r="D21" s="48">
        <f>'1st FY 2018'!D21+'2nd FY 2018'!D21+'3rd FY 2018'!D21+'4th FY 2018'!D21</f>
        <v>573255</v>
      </c>
      <c r="E21" s="48">
        <f>'1st FY 2018'!E21+'2nd FY 2018'!E21+'3rd FY 2018'!E21+'4th FY 2018'!E21</f>
        <v>359082.6</v>
      </c>
      <c r="F21" s="48">
        <f>'1st FY 2018'!F21+'2nd FY 2018'!F21+'3rd FY 2018'!F21+'4th FY 2018'!F21</f>
        <v>214172.4</v>
      </c>
      <c r="G21" s="48">
        <f>'1st FY 2018'!G21+'2nd FY 2018'!G21+'3rd FY 2018'!G21+'4th FY 2018'!G21</f>
        <v>55684.929999999993</v>
      </c>
    </row>
    <row r="22" spans="1:7" x14ac:dyDescent="0.2">
      <c r="A22" s="26" t="s">
        <v>14</v>
      </c>
      <c r="B22" s="14">
        <f>'4th FY 2018'!B22</f>
        <v>89</v>
      </c>
      <c r="C22" s="14">
        <f>'4th FY 2018'!C22</f>
        <v>3</v>
      </c>
      <c r="D22" s="48">
        <f>'1st FY 2018'!D22+'2nd FY 2018'!D22+'3rd FY 2018'!D22+'4th FY 2018'!D22</f>
        <v>9675504</v>
      </c>
      <c r="E22" s="48">
        <f>'1st FY 2018'!E22+'2nd FY 2018'!E22+'3rd FY 2018'!E22+'4th FY 2018'!E22</f>
        <v>6525202.75</v>
      </c>
      <c r="F22" s="48">
        <f>'1st FY 2018'!F22+'2nd FY 2018'!F22+'3rd FY 2018'!F22+'4th FY 2018'!F22</f>
        <v>3150301.2499999995</v>
      </c>
      <c r="G22" s="48">
        <f>'1st FY 2018'!G22+'2nd FY 2018'!G22+'3rd FY 2018'!G22+'4th FY 2018'!G22</f>
        <v>1023848.99</v>
      </c>
    </row>
    <row r="23" spans="1:7" x14ac:dyDescent="0.2">
      <c r="A23" s="30" t="s">
        <v>15</v>
      </c>
      <c r="B23" s="30">
        <f t="shared" ref="B23:G23" si="2">SUM(B20:B22)</f>
        <v>128</v>
      </c>
      <c r="C23" s="30">
        <f t="shared" si="2"/>
        <v>17</v>
      </c>
      <c r="D23" s="49">
        <f t="shared" si="2"/>
        <v>12165873</v>
      </c>
      <c r="E23" s="49">
        <f t="shared" si="2"/>
        <v>8130657.4000000004</v>
      </c>
      <c r="F23" s="49">
        <f t="shared" si="2"/>
        <v>4035215.5999999996</v>
      </c>
      <c r="G23" s="49">
        <f t="shared" si="2"/>
        <v>1253926.97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2018'!B28</f>
        <v>77</v>
      </c>
      <c r="C28" s="14">
        <f>'4th FY 2018'!C28</f>
        <v>26</v>
      </c>
      <c r="D28" s="48">
        <f>'1st FY 2018'!D28+'2nd FY 2018'!D28+'3rd FY 2018'!D28+'4th FY 2018'!D28</f>
        <v>5544599</v>
      </c>
      <c r="E28" s="48">
        <f>'1st FY 2018'!E28+'2nd FY 2018'!E28+'3rd FY 2018'!E28+'4th FY 2018'!E28</f>
        <v>3663511.25</v>
      </c>
      <c r="F28" s="48">
        <f>'1st FY 2018'!F28+'2nd FY 2018'!F28+'3rd FY 2018'!F28+'4th FY 2018'!F28</f>
        <v>1881087.75</v>
      </c>
      <c r="G28" s="48">
        <f>'1st FY 2018'!G28+'2nd FY 2018'!G28+'3rd FY 2018'!G28+'4th FY 2018'!G28</f>
        <v>489083.66</v>
      </c>
    </row>
    <row r="29" spans="1:7" x14ac:dyDescent="0.2">
      <c r="A29" s="26" t="s">
        <v>13</v>
      </c>
      <c r="B29" s="14">
        <f>'4th FY 2018'!B29</f>
        <v>40</v>
      </c>
      <c r="C29" s="14">
        <f>'4th FY 2018'!C29</f>
        <v>14</v>
      </c>
      <c r="D29" s="48">
        <f>'1st FY 2018'!D29+'2nd FY 2018'!D29+'3rd FY 2018'!D29+'4th FY 2018'!D29</f>
        <v>3029835.5</v>
      </c>
      <c r="E29" s="48">
        <f>'1st FY 2018'!E29+'2nd FY 2018'!E29+'3rd FY 2018'!E29+'4th FY 2018'!E29</f>
        <v>1948618.7000000002</v>
      </c>
      <c r="F29" s="48">
        <f>'1st FY 2018'!F29+'2nd FY 2018'!F29+'3rd FY 2018'!F29+'4th FY 2018'!F29</f>
        <v>1081216.7999999998</v>
      </c>
      <c r="G29" s="48">
        <f>'1st FY 2018'!G29+'2nd FY 2018'!G29+'3rd FY 2018'!G29+'4th FY 2018'!G29</f>
        <v>281116.73000000004</v>
      </c>
    </row>
    <row r="30" spans="1:7" x14ac:dyDescent="0.2">
      <c r="A30" s="26" t="s">
        <v>16</v>
      </c>
      <c r="B30" s="14">
        <f>'4th FY 2018'!B30</f>
        <v>12</v>
      </c>
      <c r="C30" s="14">
        <f>'4th FY 2018'!C30</f>
        <v>1</v>
      </c>
      <c r="D30" s="48">
        <f>'1st FY 2018'!D30+'2nd FY 2018'!D30+'3rd FY 2018'!D30+'4th FY 2018'!D30</f>
        <v>981453</v>
      </c>
      <c r="E30" s="48">
        <f>'1st FY 2018'!E30+'2nd FY 2018'!E30+'3rd FY 2018'!E30+'4th FY 2018'!E30</f>
        <v>613426.25</v>
      </c>
      <c r="F30" s="48">
        <f>'1st FY 2018'!F30+'2nd FY 2018'!F30+'3rd FY 2018'!F30+'4th FY 2018'!F30</f>
        <v>368026.75</v>
      </c>
      <c r="G30" s="48">
        <f>'1st FY 2018'!G30+'2nd FY 2018'!G30+'3rd FY 2018'!G30+'4th FY 2018'!G30</f>
        <v>95687.040000000008</v>
      </c>
    </row>
    <row r="31" spans="1:7" x14ac:dyDescent="0.2">
      <c r="A31" s="26" t="s">
        <v>14</v>
      </c>
      <c r="B31" s="14">
        <f>'4th FY 2018'!B31</f>
        <v>114</v>
      </c>
      <c r="C31" s="14">
        <f>'4th FY 2018'!C31</f>
        <v>4</v>
      </c>
      <c r="D31" s="48">
        <f>'1st FY 2018'!D31+'2nd FY 2018'!D31+'3rd FY 2018'!D31+'4th FY 2018'!D31</f>
        <v>18268654</v>
      </c>
      <c r="E31" s="48">
        <f>'1st FY 2018'!E31+'2nd FY 2018'!E31+'3rd FY 2018'!E31+'4th FY 2018'!E31</f>
        <v>12211436.850000001</v>
      </c>
      <c r="F31" s="48">
        <f>'1st FY 2018'!F31+'2nd FY 2018'!F31+'3rd FY 2018'!F31+'4th FY 2018'!F31</f>
        <v>6057217.1499999994</v>
      </c>
      <c r="G31" s="48">
        <f>'1st FY 2018'!G31+'2nd FY 2018'!G31+'3rd FY 2018'!G31+'4th FY 2018'!G31</f>
        <v>1968596.94</v>
      </c>
    </row>
    <row r="32" spans="1:7" x14ac:dyDescent="0.2">
      <c r="A32" s="30" t="s">
        <v>15</v>
      </c>
      <c r="B32" s="30">
        <f t="shared" ref="B32:G32" si="3">SUM(B28:B31)</f>
        <v>243</v>
      </c>
      <c r="C32" s="30">
        <f t="shared" si="3"/>
        <v>45</v>
      </c>
      <c r="D32" s="49">
        <f t="shared" si="3"/>
        <v>27824541.5</v>
      </c>
      <c r="E32" s="49">
        <f t="shared" si="3"/>
        <v>18436993.050000001</v>
      </c>
      <c r="F32" s="49">
        <f t="shared" si="3"/>
        <v>9387548.4499999993</v>
      </c>
      <c r="G32" s="49">
        <f t="shared" si="3"/>
        <v>2834484.37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2018'!B37</f>
        <v>161</v>
      </c>
      <c r="C37" s="14">
        <f>'4th FY 2018'!C37</f>
        <v>53</v>
      </c>
      <c r="D37" s="48">
        <f>'1st FY 2018'!D37+'2nd FY 2018'!D37+'3rd FY 2018'!D37+'4th FY 2018'!D37</f>
        <v>15845548</v>
      </c>
      <c r="E37" s="48">
        <f>'1st FY 2018'!E37+'2nd FY 2018'!E37+'3rd FY 2018'!E37+'4th FY 2018'!E37</f>
        <v>10420251.6</v>
      </c>
      <c r="F37" s="48">
        <f>'1st FY 2018'!F37+'2nd FY 2018'!F37+'3rd FY 2018'!F37+'4th FY 2018'!F37</f>
        <v>5425296.4000000004</v>
      </c>
      <c r="G37" s="48">
        <f>'1st FY 2018'!G37+'2nd FY 2018'!G37+'3rd FY 2018'!G37+'4th FY 2018'!G37</f>
        <v>1410578.6400000001</v>
      </c>
    </row>
    <row r="38" spans="1:7" x14ac:dyDescent="0.2">
      <c r="A38" s="26" t="s">
        <v>13</v>
      </c>
      <c r="B38" s="14">
        <f>'4th FY 2018'!B38</f>
        <v>61</v>
      </c>
      <c r="C38" s="14">
        <f>'4th FY 2018'!C38</f>
        <v>22</v>
      </c>
      <c r="D38" s="48">
        <f>'1st FY 2018'!D38+'2nd FY 2018'!D38+'3rd FY 2018'!D38+'4th FY 2018'!D38</f>
        <v>4475228</v>
      </c>
      <c r="E38" s="48">
        <f>'1st FY 2018'!E38+'2nd FY 2018'!E38+'3rd FY 2018'!E38+'4th FY 2018'!E38</f>
        <v>2894373.0999999996</v>
      </c>
      <c r="F38" s="48">
        <f>'1st FY 2018'!F38+'2nd FY 2018'!F38+'3rd FY 2018'!F38+'4th FY 2018'!F38</f>
        <v>1580854.9000000001</v>
      </c>
      <c r="G38" s="48">
        <f>'1st FY 2018'!G38+'2nd FY 2018'!G38+'3rd FY 2018'!G38+'4th FY 2018'!G38</f>
        <v>411022.88</v>
      </c>
    </row>
    <row r="39" spans="1:7" x14ac:dyDescent="0.2">
      <c r="A39" s="26" t="s">
        <v>16</v>
      </c>
      <c r="B39" s="14">
        <f>'4th FY 2018'!B39</f>
        <v>6</v>
      </c>
      <c r="C39" s="14">
        <f>'4th FY 2018'!C39</f>
        <v>1</v>
      </c>
      <c r="D39" s="48">
        <f>'1st FY 2018'!D39+'2nd FY 2018'!D39+'3rd FY 2018'!D39+'4th FY 2018'!D39</f>
        <v>331458</v>
      </c>
      <c r="E39" s="48">
        <f>'1st FY 2018'!E39+'2nd FY 2018'!E39+'3rd FY 2018'!E39+'4th FY 2018'!E39</f>
        <v>232213.8</v>
      </c>
      <c r="F39" s="48">
        <f>'1st FY 2018'!F39+'2nd FY 2018'!F39+'3rd FY 2018'!F39+'4th FY 2018'!F39</f>
        <v>99244.200000000012</v>
      </c>
      <c r="G39" s="48">
        <f>'1st FY 2018'!G39+'2nd FY 2018'!G39+'3rd FY 2018'!G39+'4th FY 2018'!G39</f>
        <v>25803.54</v>
      </c>
    </row>
    <row r="40" spans="1:7" x14ac:dyDescent="0.2">
      <c r="A40" s="26" t="s">
        <v>14</v>
      </c>
      <c r="B40" s="14">
        <f>'4th FY 2018'!B40</f>
        <v>452</v>
      </c>
      <c r="C40" s="14">
        <f>'4th FY 2018'!C40</f>
        <v>14</v>
      </c>
      <c r="D40" s="48">
        <f>'1st FY 2018'!D40+'2nd FY 2018'!D40+'3rd FY 2018'!D40+'4th FY 2018'!D40</f>
        <v>76034336</v>
      </c>
      <c r="E40" s="48">
        <f>'1st FY 2018'!E40+'2nd FY 2018'!E40+'3rd FY 2018'!E40+'4th FY 2018'!E40</f>
        <v>51987370.200000003</v>
      </c>
      <c r="F40" s="48">
        <f>'1st FY 2018'!F40+'2nd FY 2018'!F40+'3rd FY 2018'!F40+'4th FY 2018'!F40</f>
        <v>24046965.800000001</v>
      </c>
      <c r="G40" s="48">
        <f>'1st FY 2018'!G40+'2nd FY 2018'!G40+'3rd FY 2018'!G40+'4th FY 2018'!G40</f>
        <v>7815269.6400000006</v>
      </c>
    </row>
    <row r="41" spans="1:7" x14ac:dyDescent="0.2">
      <c r="A41" s="30" t="s">
        <v>15</v>
      </c>
      <c r="B41" s="30">
        <f t="shared" ref="B41:G41" si="4">SUM(B37:B40)</f>
        <v>680</v>
      </c>
      <c r="C41" s="30">
        <f t="shared" si="4"/>
        <v>90</v>
      </c>
      <c r="D41" s="49">
        <f t="shared" si="4"/>
        <v>96686570</v>
      </c>
      <c r="E41" s="49">
        <f t="shared" si="4"/>
        <v>65534208.700000003</v>
      </c>
      <c r="F41" s="49">
        <f t="shared" si="4"/>
        <v>31152361.300000001</v>
      </c>
      <c r="G41" s="49">
        <f t="shared" si="4"/>
        <v>9662674.7000000011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2018'!B46</f>
        <v>152</v>
      </c>
      <c r="C46" s="14">
        <f>'4th FY 2018'!C46</f>
        <v>52</v>
      </c>
      <c r="D46" s="48">
        <f>'1st FY 2018'!D46+'2nd FY 2018'!D46+'3rd FY 2018'!D46+'4th FY 2018'!D46</f>
        <v>15914158</v>
      </c>
      <c r="E46" s="48">
        <f>'1st FY 2018'!E46+'2nd FY 2018'!E46+'3rd FY 2018'!E46+'4th FY 2018'!E46</f>
        <v>10711165.950000001</v>
      </c>
      <c r="F46" s="48">
        <f>'1st FY 2018'!F46+'2nd FY 2018'!F46+'3rd FY 2018'!F46+'4th FY 2018'!F46</f>
        <v>5202992.05</v>
      </c>
      <c r="G46" s="48">
        <f>'1st FY 2018'!G46+'2nd FY 2018'!G46+'3rd FY 2018'!G46+'4th FY 2018'!G46</f>
        <v>1352779.6300000001</v>
      </c>
    </row>
    <row r="47" spans="1:7" x14ac:dyDescent="0.2">
      <c r="A47" s="26" t="s">
        <v>13</v>
      </c>
      <c r="B47" s="14">
        <f>'4th FY 2018'!B47</f>
        <v>60</v>
      </c>
      <c r="C47" s="14">
        <f>'4th FY 2018'!C47</f>
        <v>21</v>
      </c>
      <c r="D47" s="48">
        <f>'1st FY 2018'!D47+'2nd FY 2018'!D47+'3rd FY 2018'!D47+'4th FY 2018'!D47</f>
        <v>5434935.25</v>
      </c>
      <c r="E47" s="48">
        <f>'1st FY 2018'!E47+'2nd FY 2018'!E47+'3rd FY 2018'!E47+'4th FY 2018'!E47</f>
        <v>3606369.75</v>
      </c>
      <c r="F47" s="48">
        <f>'1st FY 2018'!F47+'2nd FY 2018'!F47+'3rd FY 2018'!F47+'4th FY 2018'!F47</f>
        <v>1828565.4999999998</v>
      </c>
      <c r="G47" s="48">
        <f>'1st FY 2018'!G47+'2nd FY 2018'!G47+'3rd FY 2018'!G47+'4th FY 2018'!G47</f>
        <v>475427.62</v>
      </c>
    </row>
    <row r="48" spans="1:7" x14ac:dyDescent="0.2">
      <c r="A48" s="26" t="s">
        <v>14</v>
      </c>
      <c r="B48" s="14">
        <f>'4th FY 2018'!B48</f>
        <v>801</v>
      </c>
      <c r="C48" s="14">
        <f>'4th FY 2018'!C48</f>
        <v>22</v>
      </c>
      <c r="D48" s="48">
        <f>'1st FY 2018'!D48+'2nd FY 2018'!D48+'3rd FY 2018'!D48+'4th FY 2018'!D48</f>
        <v>121770472</v>
      </c>
      <c r="E48" s="48">
        <f>'1st FY 2018'!E48+'2nd FY 2018'!E48+'3rd FY 2018'!E48+'4th FY 2018'!E48</f>
        <v>83719366.900000006</v>
      </c>
      <c r="F48" s="48">
        <f>'1st FY 2018'!F48+'2nd FY 2018'!F48+'3rd FY 2018'!F48+'4th FY 2018'!F48</f>
        <v>38051105.099999994</v>
      </c>
      <c r="G48" s="48">
        <f>'1st FY 2018'!G48+'2nd FY 2018'!G48+'3rd FY 2018'!G48+'4th FY 2018'!G48</f>
        <v>12366620.039999999</v>
      </c>
    </row>
    <row r="49" spans="1:7" x14ac:dyDescent="0.2">
      <c r="A49" s="30" t="s">
        <v>15</v>
      </c>
      <c r="B49" s="30">
        <f t="shared" ref="B49:G49" si="5">SUM(B46:B48)</f>
        <v>1013</v>
      </c>
      <c r="C49" s="30">
        <f t="shared" si="5"/>
        <v>95</v>
      </c>
      <c r="D49" s="49">
        <f t="shared" si="5"/>
        <v>143119565.25</v>
      </c>
      <c r="E49" s="49">
        <f t="shared" si="5"/>
        <v>98036902.600000009</v>
      </c>
      <c r="F49" s="49">
        <f t="shared" si="5"/>
        <v>45082662.649999991</v>
      </c>
      <c r="G49" s="49">
        <f t="shared" si="5"/>
        <v>14194827.289999999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2018'!B54</f>
        <v>6</v>
      </c>
      <c r="C54" s="14">
        <f>'4th FY 2018'!C54</f>
        <v>2</v>
      </c>
      <c r="D54" s="48">
        <f>'1st FY 2018'!D54+'2nd FY 2018'!D54+'3rd FY 2018'!D54+'4th FY 2018'!D54</f>
        <v>499275</v>
      </c>
      <c r="E54" s="48">
        <f>'1st FY 2018'!E54+'2nd FY 2018'!E54+'3rd FY 2018'!E54+'4th FY 2018'!E54</f>
        <v>286665.90000000002</v>
      </c>
      <c r="F54" s="48">
        <f>'1st FY 2018'!F54+'2nd FY 2018'!F54+'3rd FY 2018'!F54+'4th FY 2018'!F54</f>
        <v>212609.09999999998</v>
      </c>
      <c r="G54" s="48">
        <f>'1st FY 2018'!G54+'2nd FY 2018'!G54+'3rd FY 2018'!G54+'4th FY 2018'!G54</f>
        <v>55278.41</v>
      </c>
    </row>
    <row r="55" spans="1:7" x14ac:dyDescent="0.2">
      <c r="A55" s="26" t="s">
        <v>13</v>
      </c>
      <c r="B55" s="14">
        <f>'4th FY 2018'!B55</f>
        <v>6</v>
      </c>
      <c r="C55" s="14">
        <f>'4th FY 2018'!C55</f>
        <v>2</v>
      </c>
      <c r="D55" s="48">
        <f>'1st FY 2018'!D55+'2nd FY 2018'!D55+'3rd FY 2018'!D55+'4th FY 2018'!D55</f>
        <v>702095</v>
      </c>
      <c r="E55" s="48">
        <f>'1st FY 2018'!E55+'2nd FY 2018'!E55+'3rd FY 2018'!E55+'4th FY 2018'!E55</f>
        <v>512833.75</v>
      </c>
      <c r="F55" s="48">
        <f>'1st FY 2018'!F55+'2nd FY 2018'!F55+'3rd FY 2018'!F55+'4th FY 2018'!F55</f>
        <v>189261.25</v>
      </c>
      <c r="G55" s="48">
        <f>'1st FY 2018'!G55+'2nd FY 2018'!G55+'3rd FY 2018'!G55+'4th FY 2018'!G55</f>
        <v>49207.97</v>
      </c>
    </row>
    <row r="56" spans="1:7" x14ac:dyDescent="0.2">
      <c r="A56" s="26" t="s">
        <v>16</v>
      </c>
      <c r="B56" s="14">
        <f>'4th FY 2018'!B56</f>
        <v>3</v>
      </c>
      <c r="C56" s="14">
        <f>'4th FY 2018'!C56</f>
        <v>1</v>
      </c>
      <c r="D56" s="48">
        <f>'1st FY 2018'!D56+'2nd FY 2018'!D56+'3rd FY 2018'!D56+'4th FY 2018'!D56</f>
        <v>43087</v>
      </c>
      <c r="E56" s="48">
        <f>'1st FY 2018'!E56+'2nd FY 2018'!E56+'3rd FY 2018'!E56+'4th FY 2018'!E56</f>
        <v>28276.75</v>
      </c>
      <c r="F56" s="48">
        <f>'1st FY 2018'!F56+'2nd FY 2018'!F56+'3rd FY 2018'!F56+'4th FY 2018'!F56</f>
        <v>14810.250000000002</v>
      </c>
      <c r="G56" s="48">
        <f>'1st FY 2018'!G56+'2nd FY 2018'!G56+'3rd FY 2018'!G56+'4th FY 2018'!G56</f>
        <v>3850.6800000000003</v>
      </c>
    </row>
    <row r="57" spans="1:7" x14ac:dyDescent="0.2">
      <c r="A57" s="30" t="s">
        <v>15</v>
      </c>
      <c r="B57" s="30">
        <f>SUM(B54:B55)</f>
        <v>12</v>
      </c>
      <c r="C57" s="30">
        <f>SUM(C54:C55)</f>
        <v>4</v>
      </c>
      <c r="D57" s="49">
        <f>SUM(D54:D56)</f>
        <v>1244457</v>
      </c>
      <c r="E57" s="49">
        <f>SUM(E54:E56)</f>
        <v>827776.4</v>
      </c>
      <c r="F57" s="49">
        <f>SUM(F54:F56)</f>
        <v>416680.6</v>
      </c>
      <c r="G57" s="49">
        <f>SUM(G54:G56)</f>
        <v>108337.06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2018'!B62</f>
        <v>12</v>
      </c>
      <c r="C62" s="14">
        <f>'4th FY 2018'!C62</f>
        <v>4</v>
      </c>
      <c r="D62" s="48">
        <f>'1st FY 2018'!D62+'2nd FY 2018'!D62+'3rd FY 2018'!D62+'4th FY 2018'!D62</f>
        <v>249119</v>
      </c>
      <c r="E62" s="48">
        <f>'1st FY 2018'!E62+'2nd FY 2018'!E62+'3rd FY 2018'!E62+'4th FY 2018'!E62</f>
        <v>139834.4</v>
      </c>
      <c r="F62" s="48">
        <f>'1st FY 2018'!F62+'2nd FY 2018'!F62+'3rd FY 2018'!F62+'4th FY 2018'!F62</f>
        <v>109284.6</v>
      </c>
      <c r="G62" s="48">
        <f>'1st FY 2018'!G62+'2nd FY 2018'!G62+'3rd FY 2018'!G62+'4th FY 2018'!G62</f>
        <v>28414.190000000002</v>
      </c>
    </row>
    <row r="63" spans="1:7" x14ac:dyDescent="0.2">
      <c r="A63" s="26" t="s">
        <v>13</v>
      </c>
      <c r="B63" s="14">
        <f>'4th FY 2018'!B63</f>
        <v>0</v>
      </c>
      <c r="C63" s="14">
        <f>'4th FY 2018'!C63</f>
        <v>0</v>
      </c>
      <c r="D63" s="48">
        <f>'1st FY 2018'!D63+'2nd FY 2018'!D63+'3rd FY 2018'!D63+'4th FY 2018'!D63</f>
        <v>34603</v>
      </c>
      <c r="E63" s="48">
        <f>'1st FY 2018'!E63+'2nd FY 2018'!E63+'3rd FY 2018'!E63+'4th FY 2018'!E63</f>
        <v>17759.199999999997</v>
      </c>
      <c r="F63" s="48">
        <f>'1st FY 2018'!F63+'2nd FY 2018'!F63+'3rd FY 2018'!F63+'4th FY 2018'!F63</f>
        <v>16843.800000000003</v>
      </c>
      <c r="G63" s="48">
        <f>'1st FY 2018'!G63+'2nd FY 2018'!G63+'3rd FY 2018'!G63+'4th FY 2018'!G63</f>
        <v>4379.42</v>
      </c>
    </row>
    <row r="64" spans="1:7" x14ac:dyDescent="0.2">
      <c r="A64" s="26" t="s">
        <v>14</v>
      </c>
      <c r="B64" s="14">
        <f>'4th FY 2018'!B64</f>
        <v>161</v>
      </c>
      <c r="C64" s="14">
        <f>'4th FY 2018'!C64</f>
        <v>5</v>
      </c>
      <c r="D64" s="48">
        <f>'1st FY 2018'!D64+'2nd FY 2018'!D64+'3rd FY 2018'!D64+'4th FY 2018'!D64</f>
        <v>25565705</v>
      </c>
      <c r="E64" s="48">
        <f>'1st FY 2018'!E64+'2nd FY 2018'!E64+'3rd FY 2018'!E64+'4th FY 2018'!E64</f>
        <v>17918167.699999999</v>
      </c>
      <c r="F64" s="48">
        <f>'1st FY 2018'!F64+'2nd FY 2018'!F64+'3rd FY 2018'!F64+'4th FY 2018'!F64</f>
        <v>7647537.3000000007</v>
      </c>
      <c r="G64" s="48">
        <f>'1st FY 2018'!G64+'2nd FY 2018'!G64+'3rd FY 2018'!G64+'4th FY 2018'!G64</f>
        <v>2485451.7699999996</v>
      </c>
    </row>
    <row r="65" spans="1:7" x14ac:dyDescent="0.2">
      <c r="A65" s="30" t="s">
        <v>15</v>
      </c>
      <c r="B65" s="30">
        <f t="shared" ref="B65:G65" si="6">SUM(B62:B64)</f>
        <v>173</v>
      </c>
      <c r="C65" s="30">
        <f t="shared" si="6"/>
        <v>9</v>
      </c>
      <c r="D65" s="49">
        <f t="shared" si="6"/>
        <v>25849427</v>
      </c>
      <c r="E65" s="49">
        <f t="shared" si="6"/>
        <v>18075761.300000001</v>
      </c>
      <c r="F65" s="49">
        <f t="shared" si="6"/>
        <v>7773665.7000000011</v>
      </c>
      <c r="G65" s="49">
        <f t="shared" si="6"/>
        <v>2518245.3799999994</v>
      </c>
    </row>
    <row r="66" spans="1:7" x14ac:dyDescent="0.2">
      <c r="A66" s="32"/>
      <c r="B66" s="32"/>
      <c r="C66" s="32"/>
      <c r="D66" s="51"/>
      <c r="E66" s="51"/>
      <c r="F66" s="51"/>
      <c r="G66" s="51"/>
    </row>
    <row r="67" spans="1:7" ht="13.5" thickBot="1" x14ac:dyDescent="0.25">
      <c r="A67" s="24" t="s">
        <v>26</v>
      </c>
      <c r="B67" s="24"/>
      <c r="C67" s="32"/>
      <c r="D67" s="51"/>
      <c r="E67" s="51"/>
      <c r="F67" s="51"/>
      <c r="G67" s="51"/>
    </row>
    <row r="68" spans="1:7" ht="13.5" thickTop="1" x14ac:dyDescent="0.2">
      <c r="A68" s="33" t="s">
        <v>1</v>
      </c>
      <c r="B68" s="34" t="s">
        <v>2</v>
      </c>
      <c r="C68" s="34" t="s">
        <v>2</v>
      </c>
      <c r="D68" s="52" t="s">
        <v>7</v>
      </c>
      <c r="E68" s="52" t="s">
        <v>7</v>
      </c>
      <c r="F68" s="52" t="s">
        <v>5</v>
      </c>
      <c r="G68" s="53" t="s">
        <v>10</v>
      </c>
    </row>
    <row r="69" spans="1:7" ht="13.5" thickBot="1" x14ac:dyDescent="0.25">
      <c r="A69" s="36" t="s">
        <v>0</v>
      </c>
      <c r="B69" s="37" t="s">
        <v>3</v>
      </c>
      <c r="C69" s="37" t="s">
        <v>4</v>
      </c>
      <c r="D69" s="54" t="s">
        <v>8</v>
      </c>
      <c r="E69" s="54" t="s">
        <v>9</v>
      </c>
      <c r="F69" s="54" t="s">
        <v>6</v>
      </c>
      <c r="G69" s="55" t="s">
        <v>11</v>
      </c>
    </row>
    <row r="70" spans="1:7" ht="13.5" thickTop="1" x14ac:dyDescent="0.2">
      <c r="A70" s="26" t="s">
        <v>12</v>
      </c>
      <c r="B70" s="14">
        <f>'4th FY 2018'!B70</f>
        <v>12</v>
      </c>
      <c r="C70" s="14">
        <f>'4th FY 2018'!C70</f>
        <v>4</v>
      </c>
      <c r="D70" s="48">
        <f>'1st FY 2018'!D70+'2nd FY 2018'!D70+'3rd FY 2018'!D70+'4th FY 2018'!D70</f>
        <v>1870556</v>
      </c>
      <c r="E70" s="48">
        <f>'1st FY 2018'!E70+'2nd FY 2018'!E70+'3rd FY 2018'!E70+'4th FY 2018'!E70</f>
        <v>1239339.45</v>
      </c>
      <c r="F70" s="48">
        <f>'1st FY 2018'!F70+'2nd FY 2018'!F70+'3rd FY 2018'!F70+'4th FY 2018'!F70</f>
        <v>631216.55000000005</v>
      </c>
      <c r="G70" s="48">
        <f>'1st FY 2018'!G70+'2nd FY 2018'!G70+'3rd FY 2018'!G70+'4th FY 2018'!G70</f>
        <v>164116.46</v>
      </c>
    </row>
    <row r="71" spans="1:7" x14ac:dyDescent="0.2">
      <c r="A71" s="26" t="s">
        <v>13</v>
      </c>
      <c r="B71" s="14">
        <f>'4th FY 2018'!B71</f>
        <v>3</v>
      </c>
      <c r="C71" s="14">
        <f>'4th FY 2018'!C71</f>
        <v>1</v>
      </c>
      <c r="D71" s="48">
        <f>'1st FY 2018'!D71+'2nd FY 2018'!D71+'3rd FY 2018'!D71+'4th FY 2018'!D71</f>
        <v>245847</v>
      </c>
      <c r="E71" s="48">
        <f>'1st FY 2018'!E71+'2nd FY 2018'!E71+'3rd FY 2018'!E71+'4th FY 2018'!E71</f>
        <v>142950.35</v>
      </c>
      <c r="F71" s="48">
        <f>'1st FY 2018'!F71+'2nd FY 2018'!F71+'3rd FY 2018'!F71+'4th FY 2018'!F71</f>
        <v>102896.65</v>
      </c>
      <c r="G71" s="48">
        <f>'1st FY 2018'!G71+'2nd FY 2018'!G71+'3rd FY 2018'!G71+'4th FY 2018'!G71</f>
        <v>26753.170000000002</v>
      </c>
    </row>
    <row r="72" spans="1:7" x14ac:dyDescent="0.2">
      <c r="A72" s="26" t="s">
        <v>14</v>
      </c>
      <c r="B72" s="14">
        <f>'4th FY 2018'!B72</f>
        <v>20</v>
      </c>
      <c r="C72" s="14">
        <f>'4th FY 2018'!C72</f>
        <v>1</v>
      </c>
      <c r="D72" s="48">
        <f>'1st FY 2018'!D72+'2nd FY 2018'!D72+'3rd FY 2018'!D72+'4th FY 2018'!D72</f>
        <v>4695680</v>
      </c>
      <c r="E72" s="48">
        <f>'1st FY 2018'!E72+'2nd FY 2018'!E72+'3rd FY 2018'!E72+'4th FY 2018'!E72</f>
        <v>3421610.8</v>
      </c>
      <c r="F72" s="48">
        <f>'1st FY 2018'!F72+'2nd FY 2018'!F72+'3rd FY 2018'!F72+'4th FY 2018'!F72</f>
        <v>1274069.2</v>
      </c>
      <c r="G72" s="48">
        <f>'1st FY 2018'!G72+'2nd FY 2018'!G72+'3rd FY 2018'!G72+'4th FY 2018'!G72</f>
        <v>414072.91</v>
      </c>
    </row>
    <row r="73" spans="1:7" x14ac:dyDescent="0.2">
      <c r="A73" s="30" t="s">
        <v>15</v>
      </c>
      <c r="B73" s="30">
        <f t="shared" ref="B73:G73" si="7">SUM(B70:B72)</f>
        <v>35</v>
      </c>
      <c r="C73" s="30">
        <f t="shared" si="7"/>
        <v>6</v>
      </c>
      <c r="D73" s="49">
        <f t="shared" si="7"/>
        <v>6812083</v>
      </c>
      <c r="E73" s="49">
        <f t="shared" si="7"/>
        <v>4803900.5999999996</v>
      </c>
      <c r="F73" s="49">
        <f t="shared" si="7"/>
        <v>2008182.4</v>
      </c>
      <c r="G73" s="49">
        <f t="shared" si="7"/>
        <v>604942.54</v>
      </c>
    </row>
    <row r="74" spans="1:7" x14ac:dyDescent="0.2">
      <c r="A74" s="32"/>
      <c r="B74" s="32"/>
      <c r="C74" s="32"/>
      <c r="D74" s="51"/>
      <c r="E74" s="51"/>
      <c r="F74" s="51"/>
      <c r="G74" s="51"/>
    </row>
    <row r="75" spans="1:7" ht="13.5" thickBot="1" x14ac:dyDescent="0.25">
      <c r="A75" s="24" t="s">
        <v>27</v>
      </c>
      <c r="B75" s="24"/>
      <c r="C75" s="32"/>
      <c r="D75" s="51"/>
      <c r="E75" s="51"/>
      <c r="F75" s="51"/>
      <c r="G75" s="51"/>
    </row>
    <row r="76" spans="1:7" ht="13.5" thickTop="1" x14ac:dyDescent="0.2">
      <c r="A76" s="33" t="s">
        <v>1</v>
      </c>
      <c r="B76" s="34" t="s">
        <v>2</v>
      </c>
      <c r="C76" s="34" t="s">
        <v>2</v>
      </c>
      <c r="D76" s="52" t="s">
        <v>7</v>
      </c>
      <c r="E76" s="52" t="s">
        <v>7</v>
      </c>
      <c r="F76" s="52" t="s">
        <v>5</v>
      </c>
      <c r="G76" s="53" t="s">
        <v>10</v>
      </c>
    </row>
    <row r="77" spans="1:7" ht="13.5" thickBot="1" x14ac:dyDescent="0.25">
      <c r="A77" s="36" t="s">
        <v>0</v>
      </c>
      <c r="B77" s="37" t="s">
        <v>3</v>
      </c>
      <c r="C77" s="37" t="s">
        <v>4</v>
      </c>
      <c r="D77" s="54" t="s">
        <v>8</v>
      </c>
      <c r="E77" s="54" t="s">
        <v>9</v>
      </c>
      <c r="F77" s="54" t="s">
        <v>6</v>
      </c>
      <c r="G77" s="55" t="s">
        <v>11</v>
      </c>
    </row>
    <row r="78" spans="1:7" ht="13.5" thickTop="1" x14ac:dyDescent="0.2">
      <c r="A78" s="26" t="s">
        <v>12</v>
      </c>
      <c r="B78" s="14">
        <f>'4th FY 2018'!B78</f>
        <v>50</v>
      </c>
      <c r="C78" s="14">
        <f>'4th FY 2018'!C78</f>
        <v>16</v>
      </c>
      <c r="D78" s="48">
        <f>'1st FY 2018'!D78+'2nd FY 2018'!D78+'3rd FY 2018'!D78+'4th FY 2018'!D78</f>
        <v>4180212</v>
      </c>
      <c r="E78" s="48">
        <f>'1st FY 2018'!E78+'2nd FY 2018'!E78+'3rd FY 2018'!E78+'4th FY 2018'!E78</f>
        <v>2768075</v>
      </c>
      <c r="F78" s="48">
        <f>'1st FY 2018'!F78+'2nd FY 2018'!F78+'3rd FY 2018'!F78+'4th FY 2018'!F78</f>
        <v>1412137</v>
      </c>
      <c r="G78" s="48">
        <f>'1st FY 2018'!G78+'2nd FY 2018'!G78+'3rd FY 2018'!G78+'4th FY 2018'!G78</f>
        <v>367156.18</v>
      </c>
    </row>
    <row r="79" spans="1:7" x14ac:dyDescent="0.2">
      <c r="A79" s="26" t="s">
        <v>13</v>
      </c>
      <c r="B79" s="14">
        <f>'4th FY 2018'!B79</f>
        <v>18</v>
      </c>
      <c r="C79" s="14">
        <f>'4th FY 2018'!C79</f>
        <v>6</v>
      </c>
      <c r="D79" s="48">
        <f>'1st FY 2018'!D79+'2nd FY 2018'!D79+'3rd FY 2018'!D79+'4th FY 2018'!D79</f>
        <v>1588177</v>
      </c>
      <c r="E79" s="48">
        <f>'1st FY 2018'!E79+'2nd FY 2018'!E79+'3rd FY 2018'!E79+'4th FY 2018'!E79</f>
        <v>1102417.05</v>
      </c>
      <c r="F79" s="48">
        <f>'1st FY 2018'!F79+'2nd FY 2018'!F79+'3rd FY 2018'!F79+'4th FY 2018'!F79</f>
        <v>485759.94999999995</v>
      </c>
      <c r="G79" s="48">
        <f>'1st FY 2018'!G79+'2nd FY 2018'!G79+'3rd FY 2018'!G79+'4th FY 2018'!G79</f>
        <v>126297.75</v>
      </c>
    </row>
    <row r="80" spans="1:7" x14ac:dyDescent="0.2">
      <c r="A80" s="26" t="s">
        <v>14</v>
      </c>
      <c r="B80" s="14">
        <f>'4th FY 2018'!B80</f>
        <v>140</v>
      </c>
      <c r="C80" s="14">
        <f>'4th FY 2018'!C80</f>
        <v>4</v>
      </c>
      <c r="D80" s="48">
        <f>'1st FY 2018'!D80+'2nd FY 2018'!D80+'3rd FY 2018'!D80+'4th FY 2018'!D80</f>
        <v>36975653.5</v>
      </c>
      <c r="E80" s="48">
        <f>'1st FY 2018'!E80+'2nd FY 2018'!E80+'3rd FY 2018'!E80+'4th FY 2018'!E80</f>
        <v>25704885.899999999</v>
      </c>
      <c r="F80" s="48">
        <f>'1st FY 2018'!F80+'2nd FY 2018'!F80+'3rd FY 2018'!F80+'4th FY 2018'!F80</f>
        <v>11270767.600000001</v>
      </c>
      <c r="G80" s="48">
        <f>'1st FY 2018'!G80+'2nd FY 2018'!G80+'3rd FY 2018'!G80+'4th FY 2018'!G80</f>
        <v>3663001.29</v>
      </c>
    </row>
    <row r="81" spans="1:7" x14ac:dyDescent="0.2">
      <c r="A81" s="30" t="s">
        <v>15</v>
      </c>
      <c r="B81" s="30">
        <f t="shared" ref="B81:G81" si="8">SUM(B78:B80)</f>
        <v>208</v>
      </c>
      <c r="C81" s="30">
        <f t="shared" si="8"/>
        <v>26</v>
      </c>
      <c r="D81" s="49">
        <f t="shared" si="8"/>
        <v>42744042.5</v>
      </c>
      <c r="E81" s="49">
        <f t="shared" si="8"/>
        <v>29575377.949999999</v>
      </c>
      <c r="F81" s="49">
        <f t="shared" si="8"/>
        <v>13168664.550000001</v>
      </c>
      <c r="G81" s="49">
        <f t="shared" si="8"/>
        <v>4156455.22</v>
      </c>
    </row>
    <row r="82" spans="1:7" x14ac:dyDescent="0.2">
      <c r="A82" s="32"/>
      <c r="B82" s="32"/>
      <c r="C82" s="32"/>
      <c r="D82" s="51"/>
      <c r="E82" s="51"/>
      <c r="F82" s="51"/>
      <c r="G82" s="51"/>
    </row>
    <row r="83" spans="1:7" ht="13.5" thickBot="1" x14ac:dyDescent="0.25">
      <c r="A83" s="24" t="s">
        <v>28</v>
      </c>
      <c r="B83" s="24"/>
      <c r="C83" s="32"/>
      <c r="D83" s="51"/>
      <c r="E83" s="51"/>
      <c r="F83" s="51"/>
      <c r="G83" s="51"/>
    </row>
    <row r="84" spans="1:7" ht="13.5" thickTop="1" x14ac:dyDescent="0.2">
      <c r="A84" s="33" t="s">
        <v>1</v>
      </c>
      <c r="B84" s="34" t="s">
        <v>2</v>
      </c>
      <c r="C84" s="34" t="s">
        <v>2</v>
      </c>
      <c r="D84" s="52" t="s">
        <v>7</v>
      </c>
      <c r="E84" s="52" t="s">
        <v>7</v>
      </c>
      <c r="F84" s="52" t="s">
        <v>5</v>
      </c>
      <c r="G84" s="53" t="s">
        <v>10</v>
      </c>
    </row>
    <row r="85" spans="1:7" ht="13.5" thickBot="1" x14ac:dyDescent="0.25">
      <c r="A85" s="36" t="s">
        <v>0</v>
      </c>
      <c r="B85" s="37" t="s">
        <v>3</v>
      </c>
      <c r="C85" s="37" t="s">
        <v>4</v>
      </c>
      <c r="D85" s="54" t="s">
        <v>8</v>
      </c>
      <c r="E85" s="54" t="s">
        <v>9</v>
      </c>
      <c r="F85" s="54" t="s">
        <v>6</v>
      </c>
      <c r="G85" s="55" t="s">
        <v>11</v>
      </c>
    </row>
    <row r="86" spans="1:7" ht="13.5" thickTop="1" x14ac:dyDescent="0.2">
      <c r="A86" s="26" t="s">
        <v>12</v>
      </c>
      <c r="B86" s="14">
        <f>'4th FY 2018'!B86</f>
        <v>621</v>
      </c>
      <c r="C86" s="14">
        <f>'4th FY 2018'!C86</f>
        <v>210</v>
      </c>
      <c r="D86" s="48">
        <f>'1st FY 2018'!D86+'2nd FY 2018'!D86+'3rd FY 2018'!D86+'4th FY 2018'!D86</f>
        <v>85413367.75</v>
      </c>
      <c r="E86" s="48">
        <f>'1st FY 2018'!E86+'2nd FY 2018'!E86+'3rd FY 2018'!E86+'4th FY 2018'!E86</f>
        <v>57108065.450000003</v>
      </c>
      <c r="F86" s="48">
        <f>'1st FY 2018'!F86+'2nd FY 2018'!F86+'3rd FY 2018'!F86+'4th FY 2018'!F86</f>
        <v>28305302.300000001</v>
      </c>
      <c r="G86" s="48">
        <f>'1st FY 2018'!G86+'2nd FY 2018'!G86+'3rd FY 2018'!G86+'4th FY 2018'!G86</f>
        <v>7359398.8599999994</v>
      </c>
    </row>
    <row r="87" spans="1:7" x14ac:dyDescent="0.2">
      <c r="A87" s="26" t="s">
        <v>13</v>
      </c>
      <c r="B87" s="14">
        <f>'4th FY 2018'!B87</f>
        <v>481</v>
      </c>
      <c r="C87" s="14">
        <f>'4th FY 2018'!C87</f>
        <v>169</v>
      </c>
      <c r="D87" s="48">
        <f>'1st FY 2018'!D87+'2nd FY 2018'!D87+'3rd FY 2018'!D87+'4th FY 2018'!D87</f>
        <v>41561970.5</v>
      </c>
      <c r="E87" s="48">
        <f>'1st FY 2018'!E87+'2nd FY 2018'!E87+'3rd FY 2018'!E87+'4th FY 2018'!E87</f>
        <v>27773633.550000001</v>
      </c>
      <c r="F87" s="48">
        <f>'1st FY 2018'!F87+'2nd FY 2018'!F87+'3rd FY 2018'!F87+'4th FY 2018'!F87</f>
        <v>13788336.949999999</v>
      </c>
      <c r="G87" s="48">
        <f>'1st FY 2018'!G87+'2nd FY 2018'!G87+'3rd FY 2018'!G87+'4th FY 2018'!G87</f>
        <v>3584980.09</v>
      </c>
    </row>
    <row r="88" spans="1:7" x14ac:dyDescent="0.2">
      <c r="A88" s="26" t="s">
        <v>16</v>
      </c>
      <c r="B88" s="14">
        <f>'4th FY 2018'!B88</f>
        <v>3</v>
      </c>
      <c r="C88" s="14">
        <f>'4th FY 2018'!C88</f>
        <v>1</v>
      </c>
      <c r="D88" s="48">
        <f>'1st FY 2018'!D88+'2nd FY 2018'!D88+'3rd FY 2018'!D88+'4th FY 2018'!D88</f>
        <v>891552</v>
      </c>
      <c r="E88" s="48">
        <f>'1st FY 2018'!E88+'2nd FY 2018'!E88+'3rd FY 2018'!E88+'4th FY 2018'!E88</f>
        <v>612107.85000000009</v>
      </c>
      <c r="F88" s="48">
        <f>'1st FY 2018'!F88+'2nd FY 2018'!F88+'3rd FY 2018'!F88+'4th FY 2018'!F88</f>
        <v>279444.15000000002</v>
      </c>
      <c r="G88" s="48">
        <f>'1st FY 2018'!G88+'2nd FY 2018'!G88+'3rd FY 2018'!G88+'4th FY 2018'!G88</f>
        <v>72655.510000000009</v>
      </c>
    </row>
    <row r="89" spans="1:7" x14ac:dyDescent="0.2">
      <c r="A89" s="26" t="s">
        <v>17</v>
      </c>
      <c r="B89" s="14">
        <f>'4th FY 2018'!B89</f>
        <v>478</v>
      </c>
      <c r="C89" s="14">
        <f>'4th FY 2018'!C89</f>
        <v>5</v>
      </c>
      <c r="D89" s="48">
        <f>'1st FY 2018'!D89+'2nd FY 2018'!D89+'3rd FY 2018'!D89+'4th FY 2018'!D89</f>
        <v>85149213</v>
      </c>
      <c r="E89" s="48">
        <f>'1st FY 2018'!E89+'2nd FY 2018'!E89+'3rd FY 2018'!E89+'4th FY 2018'!E89</f>
        <v>60204330.350000001</v>
      </c>
      <c r="F89" s="48">
        <f>'1st FY 2018'!F89+'2nd FY 2018'!F89+'3rd FY 2018'!F89+'4th FY 2018'!F89</f>
        <v>24944882.649999999</v>
      </c>
      <c r="G89" s="48">
        <f>'1st FY 2018'!G89+'2nd FY 2018'!G89+'3rd FY 2018'!G89+'4th FY 2018'!G89</f>
        <v>4490083.55</v>
      </c>
    </row>
    <row r="90" spans="1:7" x14ac:dyDescent="0.2">
      <c r="A90" s="26" t="s">
        <v>14</v>
      </c>
      <c r="B90" s="14">
        <f>'4th FY 2018'!B90</f>
        <v>229</v>
      </c>
      <c r="C90" s="14">
        <f>'4th FY 2018'!C90</f>
        <v>5</v>
      </c>
      <c r="D90" s="48">
        <f>'1st FY 2018'!D90+'2nd FY 2018'!D90+'3rd FY 2018'!D90+'4th FY 2018'!D90</f>
        <v>48082299.25</v>
      </c>
      <c r="E90" s="48">
        <f>'1st FY 2018'!E90+'2nd FY 2018'!E90+'3rd FY 2018'!E90+'4th FY 2018'!E90</f>
        <v>33825299</v>
      </c>
      <c r="F90" s="48">
        <f>'1st FY 2018'!F90+'2nd FY 2018'!F90+'3rd FY 2018'!F90+'4th FY 2018'!F90</f>
        <v>14257000.25</v>
      </c>
      <c r="G90" s="48">
        <f>'1st FY 2018'!G90+'2nd FY 2018'!G90+'3rd FY 2018'!G90+'4th FY 2018'!G90</f>
        <v>4633527.74</v>
      </c>
    </row>
    <row r="91" spans="1:7" x14ac:dyDescent="0.2">
      <c r="A91" s="30" t="s">
        <v>15</v>
      </c>
      <c r="B91" s="30">
        <f t="shared" ref="B91:G91" si="9">SUM(B86:B90)</f>
        <v>1812</v>
      </c>
      <c r="C91" s="30">
        <f t="shared" si="9"/>
        <v>390</v>
      </c>
      <c r="D91" s="49">
        <f t="shared" si="9"/>
        <v>261098402.5</v>
      </c>
      <c r="E91" s="49">
        <f t="shared" si="9"/>
        <v>179523436.19999999</v>
      </c>
      <c r="F91" s="49">
        <f t="shared" si="9"/>
        <v>81574966.299999997</v>
      </c>
      <c r="G91" s="49">
        <f t="shared" si="9"/>
        <v>20140645.75</v>
      </c>
    </row>
    <row r="92" spans="1:7" x14ac:dyDescent="0.2">
      <c r="A92" s="32"/>
      <c r="B92" s="32"/>
      <c r="C92" s="32"/>
      <c r="D92" s="51"/>
      <c r="E92" s="51"/>
      <c r="F92" s="51"/>
      <c r="G92" s="51"/>
    </row>
    <row r="93" spans="1:7" ht="13.5" thickBot="1" x14ac:dyDescent="0.25">
      <c r="A93" s="24" t="s">
        <v>29</v>
      </c>
      <c r="B93" s="24"/>
      <c r="C93" s="32"/>
      <c r="D93" s="51"/>
      <c r="E93" s="51"/>
      <c r="F93" s="51"/>
      <c r="G93" s="51"/>
    </row>
    <row r="94" spans="1:7" ht="13.5" thickTop="1" x14ac:dyDescent="0.2">
      <c r="A94" s="33" t="s">
        <v>1</v>
      </c>
      <c r="B94" s="34" t="s">
        <v>2</v>
      </c>
      <c r="C94" s="34" t="s">
        <v>2</v>
      </c>
      <c r="D94" s="52" t="s">
        <v>7</v>
      </c>
      <c r="E94" s="52" t="s">
        <v>7</v>
      </c>
      <c r="F94" s="52" t="s">
        <v>5</v>
      </c>
      <c r="G94" s="53" t="s">
        <v>10</v>
      </c>
    </row>
    <row r="95" spans="1:7" ht="13.5" thickBot="1" x14ac:dyDescent="0.25">
      <c r="A95" s="36" t="s">
        <v>0</v>
      </c>
      <c r="B95" s="37" t="s">
        <v>3</v>
      </c>
      <c r="C95" s="37" t="s">
        <v>4</v>
      </c>
      <c r="D95" s="54" t="s">
        <v>8</v>
      </c>
      <c r="E95" s="54" t="s">
        <v>9</v>
      </c>
      <c r="F95" s="54" t="s">
        <v>6</v>
      </c>
      <c r="G95" s="55" t="s">
        <v>11</v>
      </c>
    </row>
    <row r="96" spans="1:7" ht="13.5" thickTop="1" x14ac:dyDescent="0.2">
      <c r="A96" s="26" t="s">
        <v>12</v>
      </c>
      <c r="B96" s="14">
        <f>'4th FY 2018'!B96</f>
        <v>27</v>
      </c>
      <c r="C96" s="14">
        <f>'4th FY 2018'!C96</f>
        <v>9</v>
      </c>
      <c r="D96" s="48">
        <f>'1st FY 2018'!D96+'2nd FY 2018'!D96+'3rd FY 2018'!D96+'4th FY 2018'!D96</f>
        <v>1866930</v>
      </c>
      <c r="E96" s="48">
        <f>'1st FY 2018'!E96+'2nd FY 2018'!E96+'3rd FY 2018'!E96+'4th FY 2018'!E96</f>
        <v>1206783.25</v>
      </c>
      <c r="F96" s="48">
        <f>'1st FY 2018'!F96+'2nd FY 2018'!F96+'3rd FY 2018'!F96+'4th FY 2018'!F96</f>
        <v>660146.75</v>
      </c>
      <c r="G96" s="48">
        <f>'1st FY 2018'!G96+'2nd FY 2018'!G96+'3rd FY 2018'!G96+'4th FY 2018'!G96</f>
        <v>171638.52000000002</v>
      </c>
    </row>
    <row r="97" spans="1:7" x14ac:dyDescent="0.2">
      <c r="A97" s="26" t="s">
        <v>13</v>
      </c>
      <c r="B97" s="14">
        <f>'4th FY 2018'!B97</f>
        <v>11</v>
      </c>
      <c r="C97" s="14">
        <f>'4th FY 2018'!C97</f>
        <v>4</v>
      </c>
      <c r="D97" s="48">
        <f>'1st FY 2018'!D97+'2nd FY 2018'!D97+'3rd FY 2018'!D97+'4th FY 2018'!D97</f>
        <v>839151</v>
      </c>
      <c r="E97" s="48">
        <f>'1st FY 2018'!E97+'2nd FY 2018'!E97+'3rd FY 2018'!E97+'4th FY 2018'!E97</f>
        <v>522616.65</v>
      </c>
      <c r="F97" s="48">
        <f>'1st FY 2018'!F97+'2nd FY 2018'!F97+'3rd FY 2018'!F97+'4th FY 2018'!F97</f>
        <v>316534.34999999998</v>
      </c>
      <c r="G97" s="48">
        <f>'1st FY 2018'!G97+'2nd FY 2018'!G97+'3rd FY 2018'!G97+'4th FY 2018'!G97</f>
        <v>82299.08</v>
      </c>
    </row>
    <row r="98" spans="1:7" x14ac:dyDescent="0.2">
      <c r="A98" s="26" t="s">
        <v>14</v>
      </c>
      <c r="B98" s="14">
        <f>'4th FY 2018'!B98</f>
        <v>119</v>
      </c>
      <c r="C98" s="14">
        <f>'4th FY 2018'!C98</f>
        <v>3</v>
      </c>
      <c r="D98" s="48">
        <f>'1st FY 2018'!D98+'2nd FY 2018'!D98+'3rd FY 2018'!D98+'4th FY 2018'!D98</f>
        <v>19618080</v>
      </c>
      <c r="E98" s="48">
        <f>'1st FY 2018'!E98+'2nd FY 2018'!E98+'3rd FY 2018'!E98+'4th FY 2018'!E98</f>
        <v>14061663.949999999</v>
      </c>
      <c r="F98" s="48">
        <f>'1st FY 2018'!F98+'2nd FY 2018'!F98+'3rd FY 2018'!F98+'4th FY 2018'!F98</f>
        <v>5556416.0499999998</v>
      </c>
      <c r="G98" s="48">
        <f>'1st FY 2018'!G98+'2nd FY 2018'!G98+'3rd FY 2018'!G98+'4th FY 2018'!G98</f>
        <v>1805836.7599999998</v>
      </c>
    </row>
    <row r="99" spans="1:7" x14ac:dyDescent="0.2">
      <c r="A99" s="30" t="s">
        <v>15</v>
      </c>
      <c r="B99" s="30">
        <f t="shared" ref="B99:G99" si="10">SUM(B96:B98)</f>
        <v>157</v>
      </c>
      <c r="C99" s="30">
        <f t="shared" si="10"/>
        <v>16</v>
      </c>
      <c r="D99" s="49">
        <f t="shared" si="10"/>
        <v>22324161</v>
      </c>
      <c r="E99" s="49">
        <f t="shared" si="10"/>
        <v>15791063.85</v>
      </c>
      <c r="F99" s="49">
        <f t="shared" si="10"/>
        <v>6533097.1499999994</v>
      </c>
      <c r="G99" s="49">
        <f t="shared" si="10"/>
        <v>2059774.3599999999</v>
      </c>
    </row>
    <row r="100" spans="1:7" x14ac:dyDescent="0.2">
      <c r="A100" s="32"/>
      <c r="B100" s="32"/>
      <c r="C100" s="32"/>
      <c r="D100" s="51"/>
      <c r="E100" s="51"/>
      <c r="F100" s="51"/>
      <c r="G100" s="51"/>
    </row>
    <row r="101" spans="1:7" ht="13.5" thickBot="1" x14ac:dyDescent="0.25">
      <c r="A101" s="24" t="s">
        <v>30</v>
      </c>
      <c r="B101" s="24"/>
      <c r="C101" s="32"/>
      <c r="D101" s="51"/>
      <c r="E101" s="51"/>
      <c r="F101" s="51"/>
      <c r="G101" s="51"/>
    </row>
    <row r="102" spans="1:7" ht="13.5" thickTop="1" x14ac:dyDescent="0.2">
      <c r="A102" s="33" t="s">
        <v>1</v>
      </c>
      <c r="B102" s="34" t="s">
        <v>2</v>
      </c>
      <c r="C102" s="34" t="s">
        <v>2</v>
      </c>
      <c r="D102" s="52" t="s">
        <v>7</v>
      </c>
      <c r="E102" s="52" t="s">
        <v>7</v>
      </c>
      <c r="F102" s="52" t="s">
        <v>5</v>
      </c>
      <c r="G102" s="53" t="s">
        <v>10</v>
      </c>
    </row>
    <row r="103" spans="1:7" ht="13.5" thickBot="1" x14ac:dyDescent="0.25">
      <c r="A103" s="36" t="s">
        <v>0</v>
      </c>
      <c r="B103" s="37" t="s">
        <v>3</v>
      </c>
      <c r="C103" s="37" t="s">
        <v>4</v>
      </c>
      <c r="D103" s="54" t="s">
        <v>8</v>
      </c>
      <c r="E103" s="54" t="s">
        <v>9</v>
      </c>
      <c r="F103" s="54" t="s">
        <v>6</v>
      </c>
      <c r="G103" s="55" t="s">
        <v>11</v>
      </c>
    </row>
    <row r="104" spans="1:7" ht="13.5" thickTop="1" x14ac:dyDescent="0.2">
      <c r="A104" s="26" t="s">
        <v>12</v>
      </c>
      <c r="B104" s="14">
        <f>'4th FY 2018'!B104</f>
        <v>147</v>
      </c>
      <c r="C104" s="14">
        <f>'4th FY 2018'!C104</f>
        <v>50</v>
      </c>
      <c r="D104" s="48">
        <f>'1st FY 2018'!D104+'2nd FY 2018'!D104+'3rd FY 2018'!D104+'4th FY 2018'!D104</f>
        <v>11514041</v>
      </c>
      <c r="E104" s="48">
        <f>'1st FY 2018'!E104+'2nd FY 2018'!E104+'3rd FY 2018'!E104+'4th FY 2018'!E104</f>
        <v>7965055.5499999998</v>
      </c>
      <c r="F104" s="48">
        <f>'1st FY 2018'!F104+'2nd FY 2018'!F104+'3rd FY 2018'!F104+'4th FY 2018'!F104</f>
        <v>3548985.45</v>
      </c>
      <c r="G104" s="48">
        <f>'1st FY 2018'!G104+'2nd FY 2018'!G104+'3rd FY 2018'!G104+'4th FY 2018'!G104</f>
        <v>922738.24</v>
      </c>
    </row>
    <row r="105" spans="1:7" x14ac:dyDescent="0.2">
      <c r="A105" s="26" t="s">
        <v>13</v>
      </c>
      <c r="B105" s="14">
        <f>'4th FY 2018'!B105</f>
        <v>56</v>
      </c>
      <c r="C105" s="14">
        <f>'4th FY 2018'!C105</f>
        <v>20</v>
      </c>
      <c r="D105" s="48">
        <f>'1st FY 2018'!D105+'2nd FY 2018'!D105+'3rd FY 2018'!D105+'4th FY 2018'!D105</f>
        <v>1824096.25</v>
      </c>
      <c r="E105" s="48">
        <f>'1st FY 2018'!E105+'2nd FY 2018'!E105+'3rd FY 2018'!E105+'4th FY 2018'!E105</f>
        <v>1260610.75</v>
      </c>
      <c r="F105" s="48">
        <f>'1st FY 2018'!F105+'2nd FY 2018'!F105+'3rd FY 2018'!F105+'4th FY 2018'!F105</f>
        <v>563485.5</v>
      </c>
      <c r="G105" s="48">
        <f>'1st FY 2018'!G105+'2nd FY 2018'!G105+'3rd FY 2018'!G105+'4th FY 2018'!G105</f>
        <v>146506.82</v>
      </c>
    </row>
    <row r="106" spans="1:7" x14ac:dyDescent="0.2">
      <c r="A106" s="26" t="s">
        <v>16</v>
      </c>
      <c r="B106" s="14">
        <f>'4th FY 2018'!B106</f>
        <v>5</v>
      </c>
      <c r="C106" s="14">
        <f>'4th FY 2018'!C106</f>
        <v>1</v>
      </c>
      <c r="D106" s="48">
        <f>'1st FY 2018'!D106+'2nd FY 2018'!D106+'3rd FY 2018'!D106+'4th FY 2018'!D106</f>
        <v>159544</v>
      </c>
      <c r="E106" s="48">
        <f>'1st FY 2018'!E106+'2nd FY 2018'!E106+'3rd FY 2018'!E106+'4th FY 2018'!E106</f>
        <v>108832.5</v>
      </c>
      <c r="F106" s="48">
        <f>'1st FY 2018'!F106+'2nd FY 2018'!F106+'3rd FY 2018'!F106+'4th FY 2018'!F106</f>
        <v>50711.5</v>
      </c>
      <c r="G106" s="48">
        <f>'1st FY 2018'!G106+'2nd FY 2018'!G106+'3rd FY 2018'!G106+'4th FY 2018'!G106</f>
        <v>13185.050000000001</v>
      </c>
    </row>
    <row r="107" spans="1:7" x14ac:dyDescent="0.2">
      <c r="A107" s="26" t="s">
        <v>17</v>
      </c>
      <c r="B107" s="14">
        <f>'4th FY 2018'!B107</f>
        <v>50</v>
      </c>
      <c r="C107" s="14">
        <f>'4th FY 2018'!C107</f>
        <v>1</v>
      </c>
      <c r="D107" s="48">
        <f>'1st FY 2018'!D107+'2nd FY 2018'!D107+'3rd FY 2018'!D107+'4th FY 2018'!D107</f>
        <v>5201504</v>
      </c>
      <c r="E107" s="48">
        <f>'1st FY 2018'!E107+'2nd FY 2018'!E107+'3rd FY 2018'!E107+'4th FY 2018'!E107</f>
        <v>3741747.5</v>
      </c>
      <c r="F107" s="48">
        <f>'1st FY 2018'!F107+'2nd FY 2018'!F107+'3rd FY 2018'!F107+'4th FY 2018'!F107</f>
        <v>1459756.5</v>
      </c>
      <c r="G107" s="48">
        <f>'1st FY 2018'!G107+'2nd FY 2018'!G107+'3rd FY 2018'!G107+'4th FY 2018'!G107</f>
        <v>262756.74</v>
      </c>
    </row>
    <row r="108" spans="1:7" x14ac:dyDescent="0.2">
      <c r="A108" s="26" t="s">
        <v>14</v>
      </c>
      <c r="B108" s="14">
        <f>'4th FY 2018'!B108</f>
        <v>531</v>
      </c>
      <c r="C108" s="14">
        <f>'4th FY 2018'!C108</f>
        <v>13</v>
      </c>
      <c r="D108" s="48">
        <f>'1st FY 2018'!D108+'2nd FY 2018'!D108+'3rd FY 2018'!D108+'4th FY 2018'!D108</f>
        <v>88885629</v>
      </c>
      <c r="E108" s="48">
        <f>'1st FY 2018'!E108+'2nd FY 2018'!E108+'3rd FY 2018'!E108+'4th FY 2018'!E108</f>
        <v>63160772.800000004</v>
      </c>
      <c r="F108" s="48">
        <f>'1st FY 2018'!F108+'2nd FY 2018'!F108+'3rd FY 2018'!F108+'4th FY 2018'!F108</f>
        <v>25724856.199999999</v>
      </c>
      <c r="G108" s="48">
        <f>'1st FY 2018'!G108+'2nd FY 2018'!G108+'3rd FY 2018'!G108+'4th FY 2018'!G108</f>
        <v>8360585.0299999993</v>
      </c>
    </row>
    <row r="109" spans="1:7" x14ac:dyDescent="0.2">
      <c r="A109" s="30" t="s">
        <v>15</v>
      </c>
      <c r="B109" s="30">
        <f t="shared" ref="B109:G109" si="11">SUM(B104:B108)</f>
        <v>789</v>
      </c>
      <c r="C109" s="30">
        <f t="shared" si="11"/>
        <v>85</v>
      </c>
      <c r="D109" s="49">
        <f t="shared" si="11"/>
        <v>107584814.25</v>
      </c>
      <c r="E109" s="49">
        <f t="shared" si="11"/>
        <v>76237019.100000009</v>
      </c>
      <c r="F109" s="49">
        <f t="shared" si="11"/>
        <v>31347795.149999999</v>
      </c>
      <c r="G109" s="49">
        <f t="shared" si="11"/>
        <v>9705771.879999999</v>
      </c>
    </row>
    <row r="110" spans="1:7" x14ac:dyDescent="0.2">
      <c r="A110" s="32"/>
      <c r="B110" s="32"/>
      <c r="C110" s="32"/>
      <c r="D110" s="51"/>
      <c r="E110" s="51"/>
      <c r="F110" s="51"/>
      <c r="G110" s="51"/>
    </row>
    <row r="111" spans="1:7" ht="13.5" thickBot="1" x14ac:dyDescent="0.25">
      <c r="A111" s="24" t="s">
        <v>31</v>
      </c>
      <c r="B111" s="24"/>
      <c r="C111" s="32"/>
      <c r="D111" s="51"/>
      <c r="E111" s="51"/>
      <c r="F111" s="51"/>
      <c r="G111" s="51"/>
    </row>
    <row r="112" spans="1:7" ht="13.5" thickTop="1" x14ac:dyDescent="0.2">
      <c r="A112" s="33" t="s">
        <v>1</v>
      </c>
      <c r="B112" s="34" t="s">
        <v>2</v>
      </c>
      <c r="C112" s="34" t="s">
        <v>2</v>
      </c>
      <c r="D112" s="52" t="s">
        <v>7</v>
      </c>
      <c r="E112" s="52" t="s">
        <v>7</v>
      </c>
      <c r="F112" s="52" t="s">
        <v>5</v>
      </c>
      <c r="G112" s="53" t="s">
        <v>10</v>
      </c>
    </row>
    <row r="113" spans="1:7" ht="13.5" thickBot="1" x14ac:dyDescent="0.25">
      <c r="A113" s="36" t="s">
        <v>0</v>
      </c>
      <c r="B113" s="37" t="s">
        <v>3</v>
      </c>
      <c r="C113" s="37" t="s">
        <v>4</v>
      </c>
      <c r="D113" s="54" t="s">
        <v>8</v>
      </c>
      <c r="E113" s="54" t="s">
        <v>9</v>
      </c>
      <c r="F113" s="54" t="s">
        <v>6</v>
      </c>
      <c r="G113" s="55" t="s">
        <v>11</v>
      </c>
    </row>
    <row r="114" spans="1:7" ht="13.5" thickTop="1" x14ac:dyDescent="0.2">
      <c r="A114" s="26" t="s">
        <v>12</v>
      </c>
      <c r="B114" s="14">
        <f>'4th FY 2018'!B114</f>
        <v>19</v>
      </c>
      <c r="C114" s="14">
        <f>'4th FY 2018'!C114</f>
        <v>7</v>
      </c>
      <c r="D114" s="48">
        <f>'1st FY 2018'!D114+'2nd FY 2018'!D114+'3rd FY 2018'!D114+'4th FY 2018'!D114</f>
        <v>1298319</v>
      </c>
      <c r="E114" s="48">
        <f>'1st FY 2018'!E114+'2nd FY 2018'!E114+'3rd FY 2018'!E114+'4th FY 2018'!E114</f>
        <v>883261.64999999991</v>
      </c>
      <c r="F114" s="48">
        <f>'1st FY 2018'!F114+'2nd FY 2018'!F114+'3rd FY 2018'!F114+'4th FY 2018'!F114</f>
        <v>415057.35000000003</v>
      </c>
      <c r="G114" s="48">
        <f>'1st FY 2018'!G114+'2nd FY 2018'!G114+'3rd FY 2018'!G114+'4th FY 2018'!G114</f>
        <v>107915.09</v>
      </c>
    </row>
    <row r="115" spans="1:7" x14ac:dyDescent="0.2">
      <c r="A115" s="26" t="s">
        <v>14</v>
      </c>
      <c r="B115" s="14">
        <f>'4th FY 2018'!B115</f>
        <v>205</v>
      </c>
      <c r="C115" s="14">
        <f>'4th FY 2018'!C115</f>
        <v>7</v>
      </c>
      <c r="D115" s="48">
        <f>'1st FY 2018'!D115+'2nd FY 2018'!D115+'3rd FY 2018'!D115+'4th FY 2018'!D115</f>
        <v>28891445.25</v>
      </c>
      <c r="E115" s="48">
        <f>'1st FY 2018'!E115+'2nd FY 2018'!E115+'3rd FY 2018'!E115+'4th FY 2018'!E115</f>
        <v>19603113.030000001</v>
      </c>
      <c r="F115" s="48">
        <f>'1st FY 2018'!F115+'2nd FY 2018'!F115+'3rd FY 2018'!F115+'4th FY 2018'!F115</f>
        <v>9288332.2199999988</v>
      </c>
      <c r="G115" s="48">
        <f>'1st FY 2018'!G115+'2nd FY 2018'!G115+'3rd FY 2018'!G115+'4th FY 2018'!G115</f>
        <v>3018710.67</v>
      </c>
    </row>
    <row r="116" spans="1:7" x14ac:dyDescent="0.2">
      <c r="A116" s="30" t="s">
        <v>15</v>
      </c>
      <c r="B116" s="30">
        <f t="shared" ref="B116:G116" si="12">SUM(B114:B115)</f>
        <v>224</v>
      </c>
      <c r="C116" s="30">
        <f t="shared" si="12"/>
        <v>14</v>
      </c>
      <c r="D116" s="49">
        <f t="shared" si="12"/>
        <v>30189764.25</v>
      </c>
      <c r="E116" s="49">
        <f t="shared" si="12"/>
        <v>20486374.68</v>
      </c>
      <c r="F116" s="49">
        <f t="shared" si="12"/>
        <v>9703389.5699999984</v>
      </c>
      <c r="G116" s="49">
        <f t="shared" si="12"/>
        <v>3126625.76</v>
      </c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x14ac:dyDescent="0.2">
      <c r="A118" s="26"/>
      <c r="B118" s="26"/>
      <c r="C118" s="26"/>
      <c r="D118" s="51"/>
      <c r="E118" s="51"/>
      <c r="F118" s="51"/>
      <c r="G118" s="51"/>
    </row>
    <row r="119" spans="1:7" ht="13.5" thickBot="1" x14ac:dyDescent="0.25">
      <c r="A119" s="24" t="s">
        <v>32</v>
      </c>
      <c r="B119" s="24"/>
      <c r="C119" s="32"/>
      <c r="D119" s="51"/>
      <c r="E119" s="51"/>
      <c r="F119" s="51"/>
      <c r="G119" s="51"/>
    </row>
    <row r="120" spans="1:7" ht="13.5" thickTop="1" x14ac:dyDescent="0.2">
      <c r="A120" s="33" t="s">
        <v>1</v>
      </c>
      <c r="B120" s="34" t="s">
        <v>2</v>
      </c>
      <c r="C120" s="34" t="s">
        <v>2</v>
      </c>
      <c r="D120" s="52" t="s">
        <v>7</v>
      </c>
      <c r="E120" s="52" t="s">
        <v>7</v>
      </c>
      <c r="F120" s="52" t="s">
        <v>5</v>
      </c>
      <c r="G120" s="53" t="s">
        <v>10</v>
      </c>
    </row>
    <row r="121" spans="1:7" ht="13.5" thickBot="1" x14ac:dyDescent="0.25">
      <c r="A121" s="36" t="s">
        <v>0</v>
      </c>
      <c r="B121" s="37" t="s">
        <v>3</v>
      </c>
      <c r="C121" s="37" t="s">
        <v>4</v>
      </c>
      <c r="D121" s="54" t="s">
        <v>8</v>
      </c>
      <c r="E121" s="54" t="s">
        <v>9</v>
      </c>
      <c r="F121" s="54" t="s">
        <v>6</v>
      </c>
      <c r="G121" s="55" t="s">
        <v>11</v>
      </c>
    </row>
    <row r="122" spans="1:7" ht="13.5" thickTop="1" x14ac:dyDescent="0.2">
      <c r="A122" s="26" t="s">
        <v>12</v>
      </c>
      <c r="B122" s="14">
        <f>'4th FY 2018'!B122</f>
        <v>578</v>
      </c>
      <c r="C122" s="14">
        <f>'4th FY 2018'!C122</f>
        <v>201</v>
      </c>
      <c r="D122" s="48">
        <f>'1st FY 2018'!D122+'2nd FY 2018'!D122+'3rd FY 2018'!D122+'4th FY 2018'!D122</f>
        <v>48043594.75</v>
      </c>
      <c r="E122" s="48">
        <f>'1st FY 2018'!E122+'2nd FY 2018'!E122+'3rd FY 2018'!E122+'4th FY 2018'!E122</f>
        <v>32341876.050000001</v>
      </c>
      <c r="F122" s="48">
        <f>'1st FY 2018'!F122+'2nd FY 2018'!F122+'3rd FY 2018'!F122+'4th FY 2018'!F122</f>
        <v>15701718.699999999</v>
      </c>
      <c r="G122" s="48">
        <f>'1st FY 2018'!G122+'2nd FY 2018'!G122+'3rd FY 2018'!G122+'4th FY 2018'!G122</f>
        <v>4082463.71</v>
      </c>
    </row>
    <row r="123" spans="1:7" x14ac:dyDescent="0.2">
      <c r="A123" s="26" t="s">
        <v>13</v>
      </c>
      <c r="B123" s="14">
        <f>'4th FY 2018'!B123</f>
        <v>273</v>
      </c>
      <c r="C123" s="14">
        <f>'4th FY 2018'!C123</f>
        <v>101</v>
      </c>
      <c r="D123" s="48">
        <f>'1st FY 2018'!D123+'2nd FY 2018'!D123+'3rd FY 2018'!D123+'4th FY 2018'!D123</f>
        <v>16253519.5</v>
      </c>
      <c r="E123" s="48">
        <f>'1st FY 2018'!E123+'2nd FY 2018'!E123+'3rd FY 2018'!E123+'4th FY 2018'!E123</f>
        <v>11340681.550000001</v>
      </c>
      <c r="F123" s="48">
        <f>'1st FY 2018'!F123+'2nd FY 2018'!F123+'3rd FY 2018'!F123+'4th FY 2018'!F123</f>
        <v>4912837.95</v>
      </c>
      <c r="G123" s="48">
        <f>'1st FY 2018'!G123+'2nd FY 2018'!G123+'3rd FY 2018'!G123+'4th FY 2018'!G123</f>
        <v>1277344</v>
      </c>
    </row>
    <row r="124" spans="1:7" x14ac:dyDescent="0.2">
      <c r="A124" s="26" t="s">
        <v>14</v>
      </c>
      <c r="B124" s="14">
        <f>'4th FY 2018'!B124</f>
        <v>227</v>
      </c>
      <c r="C124" s="14">
        <f>'4th FY 2018'!C124</f>
        <v>6</v>
      </c>
      <c r="D124" s="48">
        <f>'1st FY 2018'!D124+'2nd FY 2018'!D124+'3rd FY 2018'!D124+'4th FY 2018'!D124</f>
        <v>33180294.25</v>
      </c>
      <c r="E124" s="48">
        <f>'1st FY 2018'!E124+'2nd FY 2018'!E124+'3rd FY 2018'!E124+'4th FY 2018'!E124</f>
        <v>23577702.449999999</v>
      </c>
      <c r="F124" s="48">
        <f>'1st FY 2018'!F124+'2nd FY 2018'!F124+'3rd FY 2018'!F124+'4th FY 2018'!F124</f>
        <v>9602591.8000000007</v>
      </c>
      <c r="G124" s="48">
        <f>'1st FY 2018'!G124+'2nd FY 2018'!G124+'3rd FY 2018'!G124+'4th FY 2018'!G124</f>
        <v>3120845.26</v>
      </c>
    </row>
    <row r="125" spans="1:7" x14ac:dyDescent="0.2">
      <c r="A125" s="30" t="s">
        <v>15</v>
      </c>
      <c r="B125" s="30">
        <f t="shared" ref="B125:G125" si="13">SUM(B122:B124)</f>
        <v>1078</v>
      </c>
      <c r="C125" s="30">
        <f t="shared" si="13"/>
        <v>308</v>
      </c>
      <c r="D125" s="49">
        <f t="shared" si="13"/>
        <v>97477408.5</v>
      </c>
      <c r="E125" s="49">
        <f t="shared" si="13"/>
        <v>67260260.049999997</v>
      </c>
      <c r="F125" s="49">
        <f t="shared" si="13"/>
        <v>30217148.449999999</v>
      </c>
      <c r="G125" s="49">
        <f t="shared" si="13"/>
        <v>8480652.9699999988</v>
      </c>
    </row>
    <row r="126" spans="1:7" x14ac:dyDescent="0.2">
      <c r="A126" s="32"/>
      <c r="B126" s="32"/>
      <c r="C126" s="32"/>
      <c r="D126" s="51"/>
      <c r="E126" s="51"/>
      <c r="F126" s="51"/>
      <c r="G126" s="51"/>
    </row>
    <row r="127" spans="1:7" ht="13.5" thickBot="1" x14ac:dyDescent="0.25">
      <c r="A127" s="24" t="s">
        <v>33</v>
      </c>
      <c r="B127" s="24"/>
      <c r="C127" s="32"/>
      <c r="D127" s="51"/>
      <c r="E127" s="51"/>
      <c r="F127" s="51"/>
      <c r="G127" s="51"/>
    </row>
    <row r="128" spans="1:7" ht="13.5" thickTop="1" x14ac:dyDescent="0.2">
      <c r="A128" s="33" t="s">
        <v>1</v>
      </c>
      <c r="B128" s="34" t="s">
        <v>2</v>
      </c>
      <c r="C128" s="34" t="s">
        <v>2</v>
      </c>
      <c r="D128" s="52" t="s">
        <v>7</v>
      </c>
      <c r="E128" s="52" t="s">
        <v>7</v>
      </c>
      <c r="F128" s="52" t="s">
        <v>5</v>
      </c>
      <c r="G128" s="53" t="s">
        <v>10</v>
      </c>
    </row>
    <row r="129" spans="1:7" ht="13.5" thickBot="1" x14ac:dyDescent="0.25">
      <c r="A129" s="36" t="s">
        <v>0</v>
      </c>
      <c r="B129" s="37" t="s">
        <v>3</v>
      </c>
      <c r="C129" s="37" t="s">
        <v>4</v>
      </c>
      <c r="D129" s="54" t="s">
        <v>8</v>
      </c>
      <c r="E129" s="54" t="s">
        <v>9</v>
      </c>
      <c r="F129" s="54" t="s">
        <v>6</v>
      </c>
      <c r="G129" s="55" t="s">
        <v>11</v>
      </c>
    </row>
    <row r="130" spans="1:7" ht="13.5" thickTop="1" x14ac:dyDescent="0.2">
      <c r="A130" s="26" t="s">
        <v>12</v>
      </c>
      <c r="B130" s="14">
        <f>'4th FY 2018'!B130</f>
        <v>51</v>
      </c>
      <c r="C130" s="14">
        <f>'4th FY 2018'!C130</f>
        <v>17</v>
      </c>
      <c r="D130" s="48">
        <f>'1st FY 2018'!D130+'2nd FY 2018'!D130+'3rd FY 2018'!D130+'4th FY 2018'!D130</f>
        <v>4954600</v>
      </c>
      <c r="E130" s="48">
        <f>'1st FY 2018'!E130+'2nd FY 2018'!E130+'3rd FY 2018'!E130+'4th FY 2018'!E130</f>
        <v>3372698.4000000004</v>
      </c>
      <c r="F130" s="48">
        <f>'1st FY 2018'!F130+'2nd FY 2018'!F130+'3rd FY 2018'!F130+'4th FY 2018'!F130</f>
        <v>1581901.5999999999</v>
      </c>
      <c r="G130" s="48">
        <f>'1st FY 2018'!G130+'2nd FY 2018'!G130+'3rd FY 2018'!G130+'4th FY 2018'!G130</f>
        <v>411295.99</v>
      </c>
    </row>
    <row r="131" spans="1:7" x14ac:dyDescent="0.2">
      <c r="A131" s="26" t="s">
        <v>13</v>
      </c>
      <c r="B131" s="14">
        <f>'4th FY 2018'!B131</f>
        <v>26</v>
      </c>
      <c r="C131" s="14">
        <f>'4th FY 2018'!C131</f>
        <v>10</v>
      </c>
      <c r="D131" s="48">
        <f>'1st FY 2018'!D131+'2nd FY 2018'!D131+'3rd FY 2018'!D131+'4th FY 2018'!D131</f>
        <v>2999270</v>
      </c>
      <c r="E131" s="48">
        <f>'1st FY 2018'!E131+'2nd FY 2018'!E131+'3rd FY 2018'!E131+'4th FY 2018'!E131</f>
        <v>2051593.75</v>
      </c>
      <c r="F131" s="48">
        <f>'1st FY 2018'!F131+'2nd FY 2018'!F131+'3rd FY 2018'!F131+'4th FY 2018'!F131</f>
        <v>947676.25000000012</v>
      </c>
      <c r="G131" s="48">
        <f>'1st FY 2018'!G131+'2nd FY 2018'!G131+'3rd FY 2018'!G131+'4th FY 2018'!G131</f>
        <v>246396.68</v>
      </c>
    </row>
    <row r="132" spans="1:7" x14ac:dyDescent="0.2">
      <c r="A132" s="26" t="s">
        <v>14</v>
      </c>
      <c r="B132" s="14">
        <f>'4th FY 2018'!B132</f>
        <v>45</v>
      </c>
      <c r="C132" s="14">
        <f>'4th FY 2018'!C132</f>
        <v>1</v>
      </c>
      <c r="D132" s="48">
        <f>'1st FY 2018'!D132+'2nd FY 2018'!D132+'3rd FY 2018'!D132+'4th FY 2018'!D132</f>
        <v>10724963</v>
      </c>
      <c r="E132" s="48">
        <f>'1st FY 2018'!E132+'2nd FY 2018'!E132+'3rd FY 2018'!E132+'4th FY 2018'!E132</f>
        <v>7340512.9499999993</v>
      </c>
      <c r="F132" s="48">
        <f>'1st FY 2018'!F132+'2nd FY 2018'!F132+'3rd FY 2018'!F132+'4th FY 2018'!F132</f>
        <v>3384450.0500000003</v>
      </c>
      <c r="G132" s="48">
        <f>'1st FY 2018'!G132+'2nd FY 2018'!G132+'3rd FY 2018'!G132+'4th FY 2018'!G132</f>
        <v>1099946.73</v>
      </c>
    </row>
    <row r="133" spans="1:7" x14ac:dyDescent="0.2">
      <c r="A133" s="30" t="s">
        <v>15</v>
      </c>
      <c r="B133" s="30">
        <f t="shared" ref="B133:G133" si="14">SUM(B130:B132)</f>
        <v>122</v>
      </c>
      <c r="C133" s="30">
        <f t="shared" si="14"/>
        <v>28</v>
      </c>
      <c r="D133" s="49">
        <f t="shared" si="14"/>
        <v>18678833</v>
      </c>
      <c r="E133" s="49">
        <f t="shared" si="14"/>
        <v>12764805.1</v>
      </c>
      <c r="F133" s="49">
        <f t="shared" si="14"/>
        <v>5914027.9000000004</v>
      </c>
      <c r="G133" s="49">
        <f t="shared" si="14"/>
        <v>1757639.4</v>
      </c>
    </row>
    <row r="134" spans="1:7" x14ac:dyDescent="0.2">
      <c r="A134" s="32"/>
      <c r="B134" s="32"/>
      <c r="C134" s="32"/>
      <c r="D134" s="51"/>
      <c r="E134" s="51"/>
      <c r="F134" s="51"/>
      <c r="G134" s="51"/>
    </row>
    <row r="135" spans="1:7" ht="13.5" thickBot="1" x14ac:dyDescent="0.25">
      <c r="A135" s="24" t="s">
        <v>34</v>
      </c>
      <c r="B135" s="24"/>
      <c r="C135" s="32"/>
      <c r="D135" s="51"/>
      <c r="E135" s="51"/>
      <c r="F135" s="51"/>
      <c r="G135" s="51"/>
    </row>
    <row r="136" spans="1:7" ht="13.5" thickTop="1" x14ac:dyDescent="0.2">
      <c r="A136" s="33" t="s">
        <v>1</v>
      </c>
      <c r="B136" s="34" t="s">
        <v>2</v>
      </c>
      <c r="C136" s="34" t="s">
        <v>2</v>
      </c>
      <c r="D136" s="52" t="s">
        <v>7</v>
      </c>
      <c r="E136" s="52" t="s">
        <v>7</v>
      </c>
      <c r="F136" s="52" t="s">
        <v>5</v>
      </c>
      <c r="G136" s="53" t="s">
        <v>10</v>
      </c>
    </row>
    <row r="137" spans="1:7" ht="13.5" thickBot="1" x14ac:dyDescent="0.25">
      <c r="A137" s="36" t="s">
        <v>0</v>
      </c>
      <c r="B137" s="37" t="s">
        <v>3</v>
      </c>
      <c r="C137" s="37" t="s">
        <v>4</v>
      </c>
      <c r="D137" s="54" t="s">
        <v>8</v>
      </c>
      <c r="E137" s="54" t="s">
        <v>9</v>
      </c>
      <c r="F137" s="54" t="s">
        <v>6</v>
      </c>
      <c r="G137" s="55" t="s">
        <v>11</v>
      </c>
    </row>
    <row r="138" spans="1:7" ht="13.5" thickTop="1" x14ac:dyDescent="0.2">
      <c r="A138" s="26" t="s">
        <v>12</v>
      </c>
      <c r="B138" s="14">
        <f>'4th FY 2018'!B138</f>
        <v>34</v>
      </c>
      <c r="C138" s="14">
        <f>'4th FY 2018'!C138</f>
        <v>12</v>
      </c>
      <c r="D138" s="48">
        <f>'1st FY 2018'!D138+'2nd FY 2018'!D138+'3rd FY 2018'!D138+'4th FY 2018'!D138</f>
        <v>3308900</v>
      </c>
      <c r="E138" s="48">
        <f>'1st FY 2018'!E138+'2nd FY 2018'!E138+'3rd FY 2018'!E138+'4th FY 2018'!E138</f>
        <v>2236002.35</v>
      </c>
      <c r="F138" s="48">
        <f>'1st FY 2018'!F138+'2nd FY 2018'!F138+'3rd FY 2018'!F138+'4th FY 2018'!F138</f>
        <v>1072897.6499999999</v>
      </c>
      <c r="G138" s="48">
        <f>'1st FY 2018'!G138+'2nd FY 2018'!G138+'3rd FY 2018'!G138+'4th FY 2018'!G138</f>
        <v>278953.78000000003</v>
      </c>
    </row>
    <row r="139" spans="1:7" x14ac:dyDescent="0.2">
      <c r="A139" s="26" t="s">
        <v>13</v>
      </c>
      <c r="B139" s="14">
        <f>'4th FY 2018'!B139</f>
        <v>23</v>
      </c>
      <c r="C139" s="14">
        <f>'4th FY 2018'!C139</f>
        <v>8</v>
      </c>
      <c r="D139" s="48">
        <f>'1st FY 2018'!D139+'2nd FY 2018'!D139+'3rd FY 2018'!D139+'4th FY 2018'!D139</f>
        <v>1495872</v>
      </c>
      <c r="E139" s="48">
        <f>'1st FY 2018'!E139+'2nd FY 2018'!E139+'3rd FY 2018'!E139+'4th FY 2018'!E139</f>
        <v>1008840.6499999999</v>
      </c>
      <c r="F139" s="48">
        <f>'1st FY 2018'!F139+'2nd FY 2018'!F139+'3rd FY 2018'!F139+'4th FY 2018'!F139</f>
        <v>487031.35</v>
      </c>
      <c r="G139" s="48">
        <f>'1st FY 2018'!G139+'2nd FY 2018'!G139+'3rd FY 2018'!G139+'4th FY 2018'!G139</f>
        <v>126628.46</v>
      </c>
    </row>
    <row r="140" spans="1:7" x14ac:dyDescent="0.2">
      <c r="A140" s="26" t="s">
        <v>14</v>
      </c>
      <c r="B140" s="14">
        <f>'4th FY 2018'!B140</f>
        <v>129</v>
      </c>
      <c r="C140" s="14">
        <f>'4th FY 2018'!C140</f>
        <v>5</v>
      </c>
      <c r="D140" s="48">
        <f>'1st FY 2018'!D140+'2nd FY 2018'!D140+'3rd FY 2018'!D140+'4th FY 2018'!D140</f>
        <v>19062148</v>
      </c>
      <c r="E140" s="48">
        <f>'1st FY 2018'!E140+'2nd FY 2018'!E140+'3rd FY 2018'!E140+'4th FY 2018'!E140</f>
        <v>13538089.65</v>
      </c>
      <c r="F140" s="48">
        <f>'1st FY 2018'!F140+'2nd FY 2018'!F140+'3rd FY 2018'!F140+'4th FY 2018'!F140</f>
        <v>5524058.3499999996</v>
      </c>
      <c r="G140" s="48">
        <f>'1st FY 2018'!G140+'2nd FY 2018'!G140+'3rd FY 2018'!G140+'4th FY 2018'!G140</f>
        <v>1795320.42</v>
      </c>
    </row>
    <row r="141" spans="1:7" x14ac:dyDescent="0.2">
      <c r="A141" s="30" t="s">
        <v>15</v>
      </c>
      <c r="B141" s="30">
        <f t="shared" ref="B141:G141" si="15">SUM(B138:B140)</f>
        <v>186</v>
      </c>
      <c r="C141" s="30">
        <f t="shared" si="15"/>
        <v>25</v>
      </c>
      <c r="D141" s="49">
        <f t="shared" si="15"/>
        <v>23866920</v>
      </c>
      <c r="E141" s="49">
        <f t="shared" si="15"/>
        <v>16782932.649999999</v>
      </c>
      <c r="F141" s="49">
        <f t="shared" si="15"/>
        <v>7083987.3499999996</v>
      </c>
      <c r="G141" s="49">
        <f t="shared" si="15"/>
        <v>2200902.66</v>
      </c>
    </row>
    <row r="142" spans="1:7" x14ac:dyDescent="0.2">
      <c r="A142" s="32"/>
      <c r="B142" s="32"/>
      <c r="C142" s="32"/>
      <c r="D142" s="51"/>
      <c r="E142" s="51"/>
      <c r="F142" s="51"/>
      <c r="G142" s="51"/>
    </row>
    <row r="143" spans="1:7" ht="13.5" thickBot="1" x14ac:dyDescent="0.25">
      <c r="A143" s="24" t="s">
        <v>35</v>
      </c>
      <c r="B143" s="24"/>
      <c r="C143" s="32"/>
      <c r="D143" s="51"/>
      <c r="E143" s="51"/>
      <c r="F143" s="51"/>
      <c r="G143" s="51"/>
    </row>
    <row r="144" spans="1:7" ht="13.5" thickTop="1" x14ac:dyDescent="0.2">
      <c r="A144" s="33" t="s">
        <v>1</v>
      </c>
      <c r="B144" s="34" t="s">
        <v>2</v>
      </c>
      <c r="C144" s="34" t="s">
        <v>2</v>
      </c>
      <c r="D144" s="52" t="s">
        <v>7</v>
      </c>
      <c r="E144" s="52" t="s">
        <v>7</v>
      </c>
      <c r="F144" s="52" t="s">
        <v>5</v>
      </c>
      <c r="G144" s="53" t="s">
        <v>10</v>
      </c>
    </row>
    <row r="145" spans="1:7" ht="13.5" thickBot="1" x14ac:dyDescent="0.25">
      <c r="A145" s="36" t="s">
        <v>0</v>
      </c>
      <c r="B145" s="37" t="s">
        <v>3</v>
      </c>
      <c r="C145" s="37" t="s">
        <v>4</v>
      </c>
      <c r="D145" s="54" t="s">
        <v>8</v>
      </c>
      <c r="E145" s="54" t="s">
        <v>9</v>
      </c>
      <c r="F145" s="54" t="s">
        <v>6</v>
      </c>
      <c r="G145" s="55" t="s">
        <v>11</v>
      </c>
    </row>
    <row r="146" spans="1:7" ht="13.5" thickTop="1" x14ac:dyDescent="0.2">
      <c r="A146" s="26" t="s">
        <v>13</v>
      </c>
      <c r="B146" s="14">
        <f>'4th FY 2018'!B146</f>
        <v>3</v>
      </c>
      <c r="C146" s="14">
        <f>'4th FY 2018'!C146</f>
        <v>1</v>
      </c>
      <c r="D146" s="48">
        <f>'1st FY 2018'!D146+'2nd FY 2018'!D146+'3rd FY 2018'!D146+'4th FY 2018'!D146</f>
        <v>274593</v>
      </c>
      <c r="E146" s="48">
        <f>'1st FY 2018'!E146+'2nd FY 2018'!E146+'3rd FY 2018'!E146+'4th FY 2018'!E146</f>
        <v>173219.35</v>
      </c>
      <c r="F146" s="48">
        <f>'1st FY 2018'!F146+'2nd FY 2018'!F146+'3rd FY 2018'!F146+'4th FY 2018'!F146</f>
        <v>101373.65000000001</v>
      </c>
      <c r="G146" s="48">
        <f>'1st FY 2018'!G146+'2nd FY 2018'!G146+'3rd FY 2018'!G146+'4th FY 2018'!G146</f>
        <v>26357.120000000003</v>
      </c>
    </row>
    <row r="147" spans="1:7" x14ac:dyDescent="0.2">
      <c r="A147" s="26" t="s">
        <v>14</v>
      </c>
      <c r="B147" s="14">
        <f>'4th FY 2018'!B147</f>
        <v>75</v>
      </c>
      <c r="C147" s="14">
        <f>'4th FY 2018'!C147</f>
        <v>2</v>
      </c>
      <c r="D147" s="48">
        <f>'1st FY 2018'!D147+'2nd FY 2018'!D147+'3rd FY 2018'!D147+'4th FY 2018'!D147</f>
        <v>9774309</v>
      </c>
      <c r="E147" s="48">
        <f>'1st FY 2018'!E147+'2nd FY 2018'!E147+'3rd FY 2018'!E147+'4th FY 2018'!E147</f>
        <v>6872747.5</v>
      </c>
      <c r="F147" s="48">
        <f>'1st FY 2018'!F147+'2nd FY 2018'!F147+'3rd FY 2018'!F147+'4th FY 2018'!F147</f>
        <v>2901561.4999999995</v>
      </c>
      <c r="G147" s="48">
        <f>'1st FY 2018'!G147+'2nd FY 2018'!G147+'3rd FY 2018'!G147+'4th FY 2018'!G147</f>
        <v>943008.34000000008</v>
      </c>
    </row>
    <row r="148" spans="1:7" x14ac:dyDescent="0.2">
      <c r="A148" s="30" t="s">
        <v>15</v>
      </c>
      <c r="B148" s="30">
        <f t="shared" ref="B148:G148" si="16">SUM(B146:B147)</f>
        <v>78</v>
      </c>
      <c r="C148" s="30">
        <f t="shared" si="16"/>
        <v>3</v>
      </c>
      <c r="D148" s="49">
        <f t="shared" si="16"/>
        <v>10048902</v>
      </c>
      <c r="E148" s="49">
        <f t="shared" si="16"/>
        <v>7045966.8499999996</v>
      </c>
      <c r="F148" s="49">
        <f t="shared" si="16"/>
        <v>3002935.1499999994</v>
      </c>
      <c r="G148" s="49">
        <f t="shared" si="16"/>
        <v>969365.46000000008</v>
      </c>
    </row>
    <row r="149" spans="1:7" x14ac:dyDescent="0.2">
      <c r="A149" s="32"/>
      <c r="B149" s="32"/>
      <c r="C149" s="32"/>
      <c r="D149" s="51"/>
      <c r="E149" s="51"/>
      <c r="F149" s="51"/>
      <c r="G149" s="51"/>
    </row>
    <row r="150" spans="1:7" ht="13.5" thickBot="1" x14ac:dyDescent="0.25">
      <c r="A150" s="24" t="s">
        <v>36</v>
      </c>
      <c r="B150" s="24"/>
      <c r="C150" s="32"/>
      <c r="D150" s="51"/>
      <c r="E150" s="51"/>
      <c r="F150" s="51"/>
      <c r="G150" s="51"/>
    </row>
    <row r="151" spans="1:7" ht="13.5" thickTop="1" x14ac:dyDescent="0.2">
      <c r="A151" s="33" t="s">
        <v>1</v>
      </c>
      <c r="B151" s="34" t="s">
        <v>2</v>
      </c>
      <c r="C151" s="34" t="s">
        <v>2</v>
      </c>
      <c r="D151" s="52" t="s">
        <v>7</v>
      </c>
      <c r="E151" s="52" t="s">
        <v>7</v>
      </c>
      <c r="F151" s="52" t="s">
        <v>5</v>
      </c>
      <c r="G151" s="53" t="s">
        <v>10</v>
      </c>
    </row>
    <row r="152" spans="1:7" ht="13.5" thickBot="1" x14ac:dyDescent="0.25">
      <c r="A152" s="36" t="s">
        <v>0</v>
      </c>
      <c r="B152" s="37" t="s">
        <v>3</v>
      </c>
      <c r="C152" s="37" t="s">
        <v>4</v>
      </c>
      <c r="D152" s="54" t="s">
        <v>8</v>
      </c>
      <c r="E152" s="54" t="s">
        <v>9</v>
      </c>
      <c r="F152" s="54" t="s">
        <v>6</v>
      </c>
      <c r="G152" s="55" t="s">
        <v>11</v>
      </c>
    </row>
    <row r="153" spans="1:7" ht="13.5" thickTop="1" x14ac:dyDescent="0.2">
      <c r="A153" s="26" t="s">
        <v>12</v>
      </c>
      <c r="B153" s="14">
        <f>'4th FY 2018'!B153</f>
        <v>85</v>
      </c>
      <c r="C153" s="14">
        <f>'4th FY 2018'!C153</f>
        <v>28</v>
      </c>
      <c r="D153" s="48">
        <f>'1st FY 2018'!D153+'2nd FY 2018'!D153+'3rd FY 2018'!D153+'4th FY 2018'!D153</f>
        <v>8854981</v>
      </c>
      <c r="E153" s="48">
        <f>'1st FY 2018'!E153+'2nd FY 2018'!E153+'3rd FY 2018'!E153+'4th FY 2018'!E153</f>
        <v>6109154.25</v>
      </c>
      <c r="F153" s="48">
        <f>'1st FY 2018'!F153+'2nd FY 2018'!F153+'3rd FY 2018'!F153+'4th FY 2018'!F153</f>
        <v>2745826.75</v>
      </c>
      <c r="G153" s="48">
        <f>'1st FY 2018'!G153+'2nd FY 2018'!G153+'3rd FY 2018'!G153+'4th FY 2018'!G153</f>
        <v>713916.53000000014</v>
      </c>
    </row>
    <row r="154" spans="1:7" x14ac:dyDescent="0.2">
      <c r="A154" s="26" t="s">
        <v>13</v>
      </c>
      <c r="B154" s="14">
        <f>'4th FY 2018'!B154</f>
        <v>91</v>
      </c>
      <c r="C154" s="14">
        <f>'4th FY 2018'!C154</f>
        <v>31</v>
      </c>
      <c r="D154" s="48">
        <f>'1st FY 2018'!D154+'2nd FY 2018'!D154+'3rd FY 2018'!D154+'4th FY 2018'!D154</f>
        <v>9893814</v>
      </c>
      <c r="E154" s="48">
        <f>'1st FY 2018'!E154+'2nd FY 2018'!E154+'3rd FY 2018'!E154+'4th FY 2018'!E154</f>
        <v>6709447.6500000004</v>
      </c>
      <c r="F154" s="48">
        <f>'1st FY 2018'!F154+'2nd FY 2018'!F154+'3rd FY 2018'!F154+'4th FY 2018'!F154</f>
        <v>3184366.3499999996</v>
      </c>
      <c r="G154" s="48">
        <f>'1st FY 2018'!G154+'2nd FY 2018'!G154+'3rd FY 2018'!G154+'4th FY 2018'!G154</f>
        <v>827936.89000000013</v>
      </c>
    </row>
    <row r="155" spans="1:7" x14ac:dyDescent="0.2">
      <c r="A155" s="26" t="s">
        <v>17</v>
      </c>
      <c r="B155" s="14">
        <f>'4th FY 2018'!B155</f>
        <v>126</v>
      </c>
      <c r="C155" s="14">
        <f>'4th FY 2018'!C155</f>
        <v>1</v>
      </c>
      <c r="D155" s="48">
        <f>'1st FY 2018'!D155+'2nd FY 2018'!D155+'3rd FY 2018'!D155+'4th FY 2018'!D155</f>
        <v>18698011</v>
      </c>
      <c r="E155" s="48">
        <f>'1st FY 2018'!E155+'2nd FY 2018'!E155+'3rd FY 2018'!E155+'4th FY 2018'!E155</f>
        <v>13096232.050000001</v>
      </c>
      <c r="F155" s="48">
        <f>'1st FY 2018'!F155+'2nd FY 2018'!F155+'3rd FY 2018'!F155+'4th FY 2018'!F155</f>
        <v>5601778.9500000002</v>
      </c>
      <c r="G155" s="48">
        <f>'1st FY 2018'!G155+'2nd FY 2018'!G155+'3rd FY 2018'!G155+'4th FY 2018'!G155</f>
        <v>1008321.69</v>
      </c>
    </row>
    <row r="156" spans="1:7" x14ac:dyDescent="0.2">
      <c r="A156" s="26" t="s">
        <v>14</v>
      </c>
      <c r="B156" s="14">
        <f>'4th FY 2018'!B156</f>
        <v>86</v>
      </c>
      <c r="C156" s="14">
        <f>'4th FY 2018'!C156</f>
        <v>2</v>
      </c>
      <c r="D156" s="48">
        <f>'1st FY 2018'!D156+'2nd FY 2018'!D156+'3rd FY 2018'!D156+'4th FY 2018'!D156</f>
        <v>17626536</v>
      </c>
      <c r="E156" s="48">
        <f>'1st FY 2018'!E156+'2nd FY 2018'!E156+'3rd FY 2018'!E156+'4th FY 2018'!E156</f>
        <v>12154729.100000001</v>
      </c>
      <c r="F156" s="48">
        <f>'1st FY 2018'!F156+'2nd FY 2018'!F156+'3rd FY 2018'!F156+'4th FY 2018'!F156</f>
        <v>5471806.9000000004</v>
      </c>
      <c r="G156" s="48">
        <f>'1st FY 2018'!G156+'2nd FY 2018'!G156+'3rd FY 2018'!G156+'4th FY 2018'!G156</f>
        <v>1778338.3900000001</v>
      </c>
    </row>
    <row r="157" spans="1:7" x14ac:dyDescent="0.2">
      <c r="A157" s="30" t="s">
        <v>15</v>
      </c>
      <c r="B157" s="30">
        <f t="shared" ref="B157:G157" si="17">SUM(B153:B156)</f>
        <v>388</v>
      </c>
      <c r="C157" s="30">
        <f t="shared" si="17"/>
        <v>62</v>
      </c>
      <c r="D157" s="49">
        <f t="shared" si="17"/>
        <v>55073342</v>
      </c>
      <c r="E157" s="49">
        <f t="shared" si="17"/>
        <v>38069563.050000004</v>
      </c>
      <c r="F157" s="49">
        <f t="shared" si="17"/>
        <v>17003778.950000003</v>
      </c>
      <c r="G157" s="49">
        <f t="shared" si="17"/>
        <v>4328513.5</v>
      </c>
    </row>
    <row r="158" spans="1:7" x14ac:dyDescent="0.2">
      <c r="A158" s="26"/>
      <c r="B158" s="26"/>
      <c r="C158" s="26"/>
      <c r="D158" s="51"/>
      <c r="E158" s="51"/>
      <c r="F158" s="51"/>
      <c r="G158" s="51"/>
    </row>
    <row r="159" spans="1:7" ht="13.5" thickBot="1" x14ac:dyDescent="0.25">
      <c r="A159" s="24" t="s">
        <v>37</v>
      </c>
      <c r="B159" s="24"/>
      <c r="C159" s="32"/>
      <c r="D159" s="51"/>
      <c r="E159" s="51"/>
      <c r="F159" s="51"/>
      <c r="G159" s="51"/>
    </row>
    <row r="160" spans="1:7" ht="13.5" thickTop="1" x14ac:dyDescent="0.2">
      <c r="A160" s="33" t="s">
        <v>1</v>
      </c>
      <c r="B160" s="34" t="s">
        <v>2</v>
      </c>
      <c r="C160" s="34" t="s">
        <v>2</v>
      </c>
      <c r="D160" s="52" t="s">
        <v>7</v>
      </c>
      <c r="E160" s="52" t="s">
        <v>7</v>
      </c>
      <c r="F160" s="52" t="s">
        <v>5</v>
      </c>
      <c r="G160" s="53" t="s">
        <v>10</v>
      </c>
    </row>
    <row r="161" spans="1:7" ht="13.5" thickBot="1" x14ac:dyDescent="0.25">
      <c r="A161" s="36" t="s">
        <v>0</v>
      </c>
      <c r="B161" s="37" t="s">
        <v>3</v>
      </c>
      <c r="C161" s="37" t="s">
        <v>4</v>
      </c>
      <c r="D161" s="54" t="s">
        <v>8</v>
      </c>
      <c r="E161" s="54" t="s">
        <v>9</v>
      </c>
      <c r="F161" s="54" t="s">
        <v>6</v>
      </c>
      <c r="G161" s="55" t="s">
        <v>11</v>
      </c>
    </row>
    <row r="162" spans="1:7" ht="13.5" thickTop="1" x14ac:dyDescent="0.2">
      <c r="A162" s="26" t="s">
        <v>12</v>
      </c>
      <c r="B162" s="14">
        <f>'4th FY 2018'!B162</f>
        <v>39</v>
      </c>
      <c r="C162" s="14">
        <f>'4th FY 2018'!C162</f>
        <v>13</v>
      </c>
      <c r="D162" s="48">
        <f>'1st FY 2018'!D162+'2nd FY 2018'!D162+'3rd FY 2018'!D162+'4th FY 2018'!D162</f>
        <v>3444764</v>
      </c>
      <c r="E162" s="48">
        <f>'1st FY 2018'!E162+'2nd FY 2018'!E162+'3rd FY 2018'!E162+'4th FY 2018'!E162</f>
        <v>2311399.4500000002</v>
      </c>
      <c r="F162" s="48">
        <f>'1st FY 2018'!F162+'2nd FY 2018'!F162+'3rd FY 2018'!F162+'4th FY 2018'!F162</f>
        <v>1133364.55</v>
      </c>
      <c r="G162" s="48">
        <f>'1st FY 2018'!G162+'2nd FY 2018'!G162+'3rd FY 2018'!G162+'4th FY 2018'!G162</f>
        <v>294675.89</v>
      </c>
    </row>
    <row r="163" spans="1:7" x14ac:dyDescent="0.2">
      <c r="A163" s="26" t="s">
        <v>13</v>
      </c>
      <c r="B163" s="14">
        <f>'4th FY 2018'!B163</f>
        <v>30</v>
      </c>
      <c r="C163" s="14">
        <f>'4th FY 2018'!C163</f>
        <v>11</v>
      </c>
      <c r="D163" s="48">
        <f>'1st FY 2018'!D163+'2nd FY 2018'!D163+'3rd FY 2018'!D163+'4th FY 2018'!D163</f>
        <v>2183320.75</v>
      </c>
      <c r="E163" s="48">
        <f>'1st FY 2018'!E163+'2nd FY 2018'!E163+'3rd FY 2018'!E163+'4th FY 2018'!E163</f>
        <v>1471377.5</v>
      </c>
      <c r="F163" s="48">
        <f>'1st FY 2018'!F163+'2nd FY 2018'!F163+'3rd FY 2018'!F163+'4th FY 2018'!F163</f>
        <v>711943.25</v>
      </c>
      <c r="G163" s="48">
        <f>'1st FY 2018'!G163+'2nd FY 2018'!G163+'3rd FY 2018'!G163+'4th FY 2018'!G163</f>
        <v>185106.1</v>
      </c>
    </row>
    <row r="164" spans="1:7" x14ac:dyDescent="0.2">
      <c r="A164" s="26" t="s">
        <v>17</v>
      </c>
      <c r="B164" s="14">
        <f>'4th FY 2018'!B164</f>
        <v>135</v>
      </c>
      <c r="C164" s="14">
        <f>'4th FY 2018'!C164</f>
        <v>2</v>
      </c>
      <c r="D164" s="48">
        <f>'1st FY 2018'!D164+'2nd FY 2018'!D164+'3rd FY 2018'!D164+'4th FY 2018'!D164</f>
        <v>10141265</v>
      </c>
      <c r="E164" s="48">
        <f>'1st FY 2018'!E164+'2nd FY 2018'!E164+'3rd FY 2018'!E164+'4th FY 2018'!E164</f>
        <v>7429978.8500000006</v>
      </c>
      <c r="F164" s="48">
        <f>'1st FY 2018'!F164+'2nd FY 2018'!F164+'3rd FY 2018'!F164+'4th FY 2018'!F164</f>
        <v>2711286.15</v>
      </c>
      <c r="G164" s="48">
        <f>'1st FY 2018'!G164+'2nd FY 2018'!G164+'3rd FY 2018'!G164+'4th FY 2018'!G164</f>
        <v>488032.1</v>
      </c>
    </row>
    <row r="165" spans="1:7" x14ac:dyDescent="0.2">
      <c r="A165" s="26" t="s">
        <v>14</v>
      </c>
      <c r="B165" s="14">
        <f>'4th FY 2018'!B165</f>
        <v>83</v>
      </c>
      <c r="C165" s="14">
        <f>'4th FY 2018'!C165</f>
        <v>2</v>
      </c>
      <c r="D165" s="48">
        <f>'1st FY 2018'!D165+'2nd FY 2018'!D165+'3rd FY 2018'!D165+'4th FY 2018'!D165</f>
        <v>18197451</v>
      </c>
      <c r="E165" s="48">
        <f>'1st FY 2018'!E165+'2nd FY 2018'!E165+'3rd FY 2018'!E165+'4th FY 2018'!E165</f>
        <v>13097756.950000001</v>
      </c>
      <c r="F165" s="48">
        <f>'1st FY 2018'!F165+'2nd FY 2018'!F165+'3rd FY 2018'!F165+'4th FY 2018'!F165</f>
        <v>5099694.05</v>
      </c>
      <c r="G165" s="48">
        <f>'1st FY 2018'!G165+'2nd FY 2018'!G165+'3rd FY 2018'!G165+'4th FY 2018'!G165</f>
        <v>1657401.6600000001</v>
      </c>
    </row>
    <row r="166" spans="1:7" x14ac:dyDescent="0.2">
      <c r="A166" s="30" t="s">
        <v>15</v>
      </c>
      <c r="B166" s="30">
        <f t="shared" ref="B166:G166" si="18">SUM(B162:B165)</f>
        <v>287</v>
      </c>
      <c r="C166" s="30">
        <f t="shared" si="18"/>
        <v>28</v>
      </c>
      <c r="D166" s="49">
        <f t="shared" si="18"/>
        <v>33966800.75</v>
      </c>
      <c r="E166" s="49">
        <f t="shared" si="18"/>
        <v>24310512.75</v>
      </c>
      <c r="F166" s="49">
        <f t="shared" si="18"/>
        <v>9656288</v>
      </c>
      <c r="G166" s="49">
        <f t="shared" si="18"/>
        <v>2625215.75</v>
      </c>
    </row>
    <row r="167" spans="1:7" x14ac:dyDescent="0.2">
      <c r="A167" s="32"/>
      <c r="B167" s="32"/>
      <c r="C167" s="32"/>
      <c r="D167" s="51"/>
      <c r="E167" s="51"/>
      <c r="F167" s="51"/>
      <c r="G167" s="51"/>
    </row>
    <row r="168" spans="1:7" ht="13.5" thickBot="1" x14ac:dyDescent="0.25">
      <c r="A168" s="24" t="s">
        <v>38</v>
      </c>
      <c r="B168" s="24"/>
      <c r="C168" s="32"/>
      <c r="D168" s="51"/>
      <c r="E168" s="51"/>
      <c r="F168" s="51"/>
      <c r="G168" s="51"/>
    </row>
    <row r="169" spans="1:7" ht="13.5" thickTop="1" x14ac:dyDescent="0.2">
      <c r="A169" s="33" t="s">
        <v>1</v>
      </c>
      <c r="B169" s="34" t="s">
        <v>2</v>
      </c>
      <c r="C169" s="34" t="s">
        <v>2</v>
      </c>
      <c r="D169" s="52" t="s">
        <v>7</v>
      </c>
      <c r="E169" s="52" t="s">
        <v>7</v>
      </c>
      <c r="F169" s="52" t="s">
        <v>5</v>
      </c>
      <c r="G169" s="53" t="s">
        <v>10</v>
      </c>
    </row>
    <row r="170" spans="1:7" ht="13.5" thickBot="1" x14ac:dyDescent="0.25">
      <c r="A170" s="36" t="s">
        <v>0</v>
      </c>
      <c r="B170" s="37" t="s">
        <v>3</v>
      </c>
      <c r="C170" s="37" t="s">
        <v>4</v>
      </c>
      <c r="D170" s="54" t="s">
        <v>8</v>
      </c>
      <c r="E170" s="54" t="s">
        <v>9</v>
      </c>
      <c r="F170" s="54" t="s">
        <v>6</v>
      </c>
      <c r="G170" s="55" t="s">
        <v>11</v>
      </c>
    </row>
    <row r="171" spans="1:7" ht="13.5" thickTop="1" x14ac:dyDescent="0.2">
      <c r="A171" s="26" t="s">
        <v>12</v>
      </c>
      <c r="B171" s="14">
        <f>'4th FY 2018'!B171</f>
        <v>3</v>
      </c>
      <c r="C171" s="14">
        <f>'4th FY 2018'!C171</f>
        <v>1</v>
      </c>
      <c r="D171" s="48">
        <f>'1st FY 2018'!D171+'2nd FY 2018'!D171+'3rd FY 2018'!D171+'4th FY 2018'!D171</f>
        <v>412270</v>
      </c>
      <c r="E171" s="48">
        <f>'1st FY 2018'!E171+'2nd FY 2018'!E171+'3rd FY 2018'!E171+'4th FY 2018'!E171</f>
        <v>286147.59999999998</v>
      </c>
      <c r="F171" s="48">
        <f>'1st FY 2018'!F171+'2nd FY 2018'!F171+'3rd FY 2018'!F171+'4th FY 2018'!F171</f>
        <v>126122.4</v>
      </c>
      <c r="G171" s="48">
        <f>'1st FY 2018'!G171+'2nd FY 2018'!G171+'3rd FY 2018'!G171+'4th FY 2018'!G171</f>
        <v>32791.9</v>
      </c>
    </row>
    <row r="172" spans="1:7" x14ac:dyDescent="0.2">
      <c r="A172" s="26" t="s">
        <v>13</v>
      </c>
      <c r="B172" s="14">
        <f>'4th FY 2018'!B172</f>
        <v>3</v>
      </c>
      <c r="C172" s="14">
        <f>'4th FY 2018'!C172</f>
        <v>1</v>
      </c>
      <c r="D172" s="48">
        <f>'1st FY 2018'!D172+'2nd FY 2018'!D172+'3rd FY 2018'!D172+'4th FY 2018'!D172</f>
        <v>152000</v>
      </c>
      <c r="E172" s="48">
        <f>'1st FY 2018'!E172+'2nd FY 2018'!E172+'3rd FY 2018'!E172+'4th FY 2018'!E172</f>
        <v>103726.34999999999</v>
      </c>
      <c r="F172" s="48">
        <f>'1st FY 2018'!F172+'2nd FY 2018'!F172+'3rd FY 2018'!F172+'4th FY 2018'!F172</f>
        <v>48273.65</v>
      </c>
      <c r="G172" s="48">
        <f>'1st FY 2018'!G172+'2nd FY 2018'!G172+'3rd FY 2018'!G172+'4th FY 2018'!G172</f>
        <v>12551.18</v>
      </c>
    </row>
    <row r="173" spans="1:7" x14ac:dyDescent="0.2">
      <c r="A173" s="26" t="s">
        <v>14</v>
      </c>
      <c r="B173" s="14">
        <f>'4th FY 2018'!B173</f>
        <v>451</v>
      </c>
      <c r="C173" s="14">
        <f>'4th FY 2018'!C173</f>
        <v>10</v>
      </c>
      <c r="D173" s="48">
        <f>'1st FY 2018'!D173+'2nd FY 2018'!D173+'3rd FY 2018'!D173+'4th FY 2018'!D173</f>
        <v>92496292</v>
      </c>
      <c r="E173" s="48">
        <f>'1st FY 2018'!E173+'2nd FY 2018'!E173+'3rd FY 2018'!E173+'4th FY 2018'!E173</f>
        <v>65676688.600000001</v>
      </c>
      <c r="F173" s="48">
        <f>'1st FY 2018'!F173+'2nd FY 2018'!F173+'3rd FY 2018'!F173+'4th FY 2018'!F173</f>
        <v>26819603.399999999</v>
      </c>
      <c r="G173" s="48">
        <f>'1st FY 2018'!G173+'2nd FY 2018'!G173+'3rd FY 2018'!G173+'4th FY 2018'!G173</f>
        <v>8716377.1500000004</v>
      </c>
    </row>
    <row r="174" spans="1:7" x14ac:dyDescent="0.2">
      <c r="A174" s="30" t="s">
        <v>15</v>
      </c>
      <c r="B174" s="30">
        <f t="shared" ref="B174:G174" si="19">SUM(B171:B173)</f>
        <v>457</v>
      </c>
      <c r="C174" s="30">
        <f t="shared" si="19"/>
        <v>12</v>
      </c>
      <c r="D174" s="49">
        <f t="shared" si="19"/>
        <v>93060562</v>
      </c>
      <c r="E174" s="49">
        <f t="shared" si="19"/>
        <v>66066562.550000004</v>
      </c>
      <c r="F174" s="49">
        <f t="shared" si="19"/>
        <v>26993999.449999999</v>
      </c>
      <c r="G174" s="49">
        <f t="shared" si="19"/>
        <v>8761720.2300000004</v>
      </c>
    </row>
    <row r="175" spans="1:7" x14ac:dyDescent="0.2">
      <c r="A175" s="32"/>
      <c r="B175" s="32"/>
      <c r="C175" s="32"/>
      <c r="D175" s="51"/>
      <c r="E175" s="51"/>
      <c r="F175" s="51"/>
      <c r="G175" s="51"/>
    </row>
    <row r="176" spans="1:7" ht="13.5" thickBot="1" x14ac:dyDescent="0.25">
      <c r="A176" s="24" t="s">
        <v>39</v>
      </c>
      <c r="B176" s="24"/>
      <c r="C176" s="32"/>
      <c r="D176" s="51"/>
      <c r="E176" s="51"/>
      <c r="F176" s="51"/>
      <c r="G176" s="51"/>
    </row>
    <row r="177" spans="1:7" ht="13.5" thickTop="1" x14ac:dyDescent="0.2">
      <c r="A177" s="33" t="s">
        <v>1</v>
      </c>
      <c r="B177" s="34" t="s">
        <v>2</v>
      </c>
      <c r="C177" s="34" t="s">
        <v>2</v>
      </c>
      <c r="D177" s="52" t="s">
        <v>7</v>
      </c>
      <c r="E177" s="52" t="s">
        <v>7</v>
      </c>
      <c r="F177" s="52" t="s">
        <v>5</v>
      </c>
      <c r="G177" s="53" t="s">
        <v>10</v>
      </c>
    </row>
    <row r="178" spans="1:7" ht="13.5" thickBot="1" x14ac:dyDescent="0.25">
      <c r="A178" s="36" t="s">
        <v>0</v>
      </c>
      <c r="B178" s="37" t="s">
        <v>3</v>
      </c>
      <c r="C178" s="37" t="s">
        <v>4</v>
      </c>
      <c r="D178" s="54" t="s">
        <v>8</v>
      </c>
      <c r="E178" s="54" t="s">
        <v>9</v>
      </c>
      <c r="F178" s="54" t="s">
        <v>6</v>
      </c>
      <c r="G178" s="55" t="s">
        <v>11</v>
      </c>
    </row>
    <row r="179" spans="1:7" ht="13.5" thickTop="1" x14ac:dyDescent="0.2">
      <c r="A179" s="26" t="s">
        <v>12</v>
      </c>
      <c r="B179" s="14">
        <f>'4th FY 2018'!B179</f>
        <v>32</v>
      </c>
      <c r="C179" s="14">
        <f>'4th FY 2018'!C179</f>
        <v>11</v>
      </c>
      <c r="D179" s="48">
        <f>'1st FY 2018'!D179+'2nd FY 2018'!D179+'3rd FY 2018'!D179+'4th FY 2018'!D179</f>
        <v>1814030</v>
      </c>
      <c r="E179" s="48">
        <f>'1st FY 2018'!E179+'2nd FY 2018'!E179+'3rd FY 2018'!E179+'4th FY 2018'!E179</f>
        <v>1270022.7000000002</v>
      </c>
      <c r="F179" s="48">
        <f>'1st FY 2018'!F179+'2nd FY 2018'!F179+'3rd FY 2018'!F179+'4th FY 2018'!F179</f>
        <v>544007.29999999993</v>
      </c>
      <c r="G179" s="48">
        <f>'1st FY 2018'!G179+'2nd FY 2018'!G179+'3rd FY 2018'!G179+'4th FY 2018'!G179</f>
        <v>141442.54</v>
      </c>
    </row>
    <row r="180" spans="1:7" x14ac:dyDescent="0.2">
      <c r="A180" s="26" t="s">
        <v>13</v>
      </c>
      <c r="B180" s="14">
        <f>'4th FY 2018'!B180</f>
        <v>9</v>
      </c>
      <c r="C180" s="14">
        <f>'4th FY 2018'!C180</f>
        <v>3</v>
      </c>
      <c r="D180" s="48">
        <f>'1st FY 2018'!D180+'2nd FY 2018'!D180+'3rd FY 2018'!D180+'4th FY 2018'!D180</f>
        <v>723376</v>
      </c>
      <c r="E180" s="48">
        <f>'1st FY 2018'!E180+'2nd FY 2018'!E180+'3rd FY 2018'!E180+'4th FY 2018'!E180</f>
        <v>495351.55000000005</v>
      </c>
      <c r="F180" s="48">
        <f>'1st FY 2018'!F180+'2nd FY 2018'!F180+'3rd FY 2018'!F180+'4th FY 2018'!F180</f>
        <v>228024.44999999998</v>
      </c>
      <c r="G180" s="48">
        <f>'1st FY 2018'!G180+'2nd FY 2018'!G180+'3rd FY 2018'!G180+'4th FY 2018'!G180</f>
        <v>59286.450000000004</v>
      </c>
    </row>
    <row r="181" spans="1:7" x14ac:dyDescent="0.2">
      <c r="A181" s="26" t="s">
        <v>14</v>
      </c>
      <c r="B181" s="14">
        <f>'4th FY 2018'!B181</f>
        <v>289</v>
      </c>
      <c r="C181" s="14">
        <f>'4th FY 2018'!C181</f>
        <v>7</v>
      </c>
      <c r="D181" s="48">
        <f>'1st FY 2018'!D181+'2nd FY 2018'!D181+'3rd FY 2018'!D181+'4th FY 2018'!D181</f>
        <v>46371355</v>
      </c>
      <c r="E181" s="48">
        <f>'1st FY 2018'!E181+'2nd FY 2018'!E181+'3rd FY 2018'!E181+'4th FY 2018'!E181</f>
        <v>33120309.650000002</v>
      </c>
      <c r="F181" s="48">
        <f>'1st FY 2018'!F181+'2nd FY 2018'!F181+'3rd FY 2018'!F181+'4th FY 2018'!F181</f>
        <v>13251045.349999998</v>
      </c>
      <c r="G181" s="48">
        <f>'1st FY 2018'!G181+'2nd FY 2018'!G181+'3rd FY 2018'!G181+'4th FY 2018'!G181</f>
        <v>4306594.1399999997</v>
      </c>
    </row>
    <row r="182" spans="1:7" x14ac:dyDescent="0.2">
      <c r="A182" s="30" t="s">
        <v>15</v>
      </c>
      <c r="B182" s="30">
        <f t="shared" ref="B182:G182" si="20">SUM(B179:B181)</f>
        <v>330</v>
      </c>
      <c r="C182" s="30">
        <f t="shared" si="20"/>
        <v>21</v>
      </c>
      <c r="D182" s="49">
        <f t="shared" si="20"/>
        <v>48908761</v>
      </c>
      <c r="E182" s="49">
        <f t="shared" si="20"/>
        <v>34885683.900000006</v>
      </c>
      <c r="F182" s="49">
        <f t="shared" si="20"/>
        <v>14023077.099999998</v>
      </c>
      <c r="G182" s="49">
        <f t="shared" si="20"/>
        <v>4507323.13</v>
      </c>
    </row>
    <row r="183" spans="1:7" x14ac:dyDescent="0.2">
      <c r="A183" s="32"/>
      <c r="B183" s="32"/>
      <c r="C183" s="32"/>
      <c r="D183" s="51"/>
      <c r="E183" s="51"/>
      <c r="F183" s="51"/>
      <c r="G183" s="51"/>
    </row>
    <row r="184" spans="1:7" ht="13.5" thickBot="1" x14ac:dyDescent="0.25">
      <c r="A184" s="24" t="s">
        <v>40</v>
      </c>
      <c r="B184" s="24"/>
      <c r="C184" s="32"/>
      <c r="D184" s="51"/>
      <c r="E184" s="51"/>
      <c r="F184" s="51"/>
      <c r="G184" s="51"/>
    </row>
    <row r="185" spans="1:7" ht="13.5" thickTop="1" x14ac:dyDescent="0.2">
      <c r="A185" s="33" t="s">
        <v>1</v>
      </c>
      <c r="B185" s="34" t="s">
        <v>2</v>
      </c>
      <c r="C185" s="34" t="s">
        <v>2</v>
      </c>
      <c r="D185" s="52" t="s">
        <v>7</v>
      </c>
      <c r="E185" s="52" t="s">
        <v>7</v>
      </c>
      <c r="F185" s="52" t="s">
        <v>5</v>
      </c>
      <c r="G185" s="53" t="s">
        <v>10</v>
      </c>
    </row>
    <row r="186" spans="1:7" ht="13.5" thickBot="1" x14ac:dyDescent="0.25">
      <c r="A186" s="36" t="s">
        <v>0</v>
      </c>
      <c r="B186" s="37" t="s">
        <v>3</v>
      </c>
      <c r="C186" s="37" t="s">
        <v>4</v>
      </c>
      <c r="D186" s="54" t="s">
        <v>8</v>
      </c>
      <c r="E186" s="54" t="s">
        <v>9</v>
      </c>
      <c r="F186" s="54" t="s">
        <v>6</v>
      </c>
      <c r="G186" s="55" t="s">
        <v>11</v>
      </c>
    </row>
    <row r="187" spans="1:7" ht="13.5" thickTop="1" x14ac:dyDescent="0.2">
      <c r="A187" s="26" t="s">
        <v>12</v>
      </c>
      <c r="B187" s="14">
        <f>'4th FY 2018'!B187</f>
        <v>68</v>
      </c>
      <c r="C187" s="14">
        <f>'4th FY 2018'!C187</f>
        <v>23</v>
      </c>
      <c r="D187" s="48">
        <f>'1st FY 2018'!D187+'2nd FY 2018'!D187+'3rd FY 2018'!D187+'4th FY 2018'!D187</f>
        <v>5889309</v>
      </c>
      <c r="E187" s="48">
        <f>'1st FY 2018'!E187+'2nd FY 2018'!E187+'3rd FY 2018'!E187+'4th FY 2018'!E187</f>
        <v>4013922.2</v>
      </c>
      <c r="F187" s="48">
        <f>'1st FY 2018'!F187+'2nd FY 2018'!F187+'3rd FY 2018'!F187+'4th FY 2018'!F187</f>
        <v>1875386.8</v>
      </c>
      <c r="G187" s="48">
        <f>'1st FY 2018'!G187+'2nd FY 2018'!G187+'3rd FY 2018'!G187+'4th FY 2018'!G187</f>
        <v>487601.78999999992</v>
      </c>
    </row>
    <row r="188" spans="1:7" x14ac:dyDescent="0.2">
      <c r="A188" s="26" t="s">
        <v>13</v>
      </c>
      <c r="B188" s="14">
        <f>'4th FY 2018'!B188</f>
        <v>17</v>
      </c>
      <c r="C188" s="14">
        <f>'4th FY 2018'!C188</f>
        <v>6</v>
      </c>
      <c r="D188" s="48">
        <f>'1st FY 2018'!D188+'2nd FY 2018'!D188+'3rd FY 2018'!D188+'4th FY 2018'!D188</f>
        <v>658372</v>
      </c>
      <c r="E188" s="48">
        <f>'1st FY 2018'!E188+'2nd FY 2018'!E188+'3rd FY 2018'!E188+'4th FY 2018'!E188</f>
        <v>451693.5</v>
      </c>
      <c r="F188" s="48">
        <f>'1st FY 2018'!F188+'2nd FY 2018'!F188+'3rd FY 2018'!F188+'4th FY 2018'!F188</f>
        <v>206678.5</v>
      </c>
      <c r="G188" s="48">
        <f>'1st FY 2018'!G188+'2nd FY 2018'!G188+'3rd FY 2018'!G188+'4th FY 2018'!G188</f>
        <v>53736.61</v>
      </c>
    </row>
    <row r="189" spans="1:7" x14ac:dyDescent="0.2">
      <c r="A189" s="26" t="s">
        <v>17</v>
      </c>
      <c r="B189" s="14">
        <f>'4th FY 2018'!B189</f>
        <v>76</v>
      </c>
      <c r="C189" s="14">
        <f>'4th FY 2018'!C189</f>
        <v>1</v>
      </c>
      <c r="D189" s="48">
        <f>'1st FY 2018'!D189+'2nd FY 2018'!D189+'3rd FY 2018'!D189+'4th FY 2018'!D189</f>
        <v>12993104</v>
      </c>
      <c r="E189" s="48">
        <f>'1st FY 2018'!E189+'2nd FY 2018'!E189+'3rd FY 2018'!E189+'4th FY 2018'!E189</f>
        <v>9487078</v>
      </c>
      <c r="F189" s="48">
        <f>'1st FY 2018'!F189+'2nd FY 2018'!F189+'3rd FY 2018'!F189+'4th FY 2018'!F189</f>
        <v>3506026</v>
      </c>
      <c r="G189" s="48">
        <f>'1st FY 2018'!G189+'2nd FY 2018'!G189+'3rd FY 2018'!G189+'4th FY 2018'!G189</f>
        <v>631085.64</v>
      </c>
    </row>
    <row r="190" spans="1:7" x14ac:dyDescent="0.2">
      <c r="A190" s="26" t="s">
        <v>14</v>
      </c>
      <c r="B190" s="14">
        <f>'4th FY 2018'!B190</f>
        <v>232</v>
      </c>
      <c r="C190" s="14">
        <f>'4th FY 2018'!C190</f>
        <v>6</v>
      </c>
      <c r="D190" s="48">
        <f>'1st FY 2018'!D190+'2nd FY 2018'!D190+'3rd FY 2018'!D190+'4th FY 2018'!D190</f>
        <v>45119818</v>
      </c>
      <c r="E190" s="48">
        <f>'1st FY 2018'!E190+'2nd FY 2018'!E190+'3rd FY 2018'!E190+'4th FY 2018'!E190</f>
        <v>32260587.899999999</v>
      </c>
      <c r="F190" s="48">
        <f>'1st FY 2018'!F190+'2nd FY 2018'!F190+'3rd FY 2018'!F190+'4th FY 2018'!F190</f>
        <v>12859230.100000001</v>
      </c>
      <c r="G190" s="48">
        <f>'1st FY 2018'!G190+'2nd FY 2018'!G190+'3rd FY 2018'!G190+'4th FY 2018'!G190</f>
        <v>4179252.4800000004</v>
      </c>
    </row>
    <row r="191" spans="1:7" x14ac:dyDescent="0.2">
      <c r="A191" s="30" t="s">
        <v>15</v>
      </c>
      <c r="B191" s="30">
        <f t="shared" ref="B191:G191" si="21">SUM(B187:B190)</f>
        <v>393</v>
      </c>
      <c r="C191" s="30">
        <f t="shared" si="21"/>
        <v>36</v>
      </c>
      <c r="D191" s="49">
        <f t="shared" si="21"/>
        <v>64660603</v>
      </c>
      <c r="E191" s="49">
        <f t="shared" si="21"/>
        <v>46213281.599999994</v>
      </c>
      <c r="F191" s="49">
        <f t="shared" si="21"/>
        <v>18447321.400000002</v>
      </c>
      <c r="G191" s="49">
        <f t="shared" si="21"/>
        <v>5351676.5200000005</v>
      </c>
    </row>
    <row r="192" spans="1:7" x14ac:dyDescent="0.2">
      <c r="A192" s="32"/>
      <c r="B192" s="32"/>
      <c r="C192" s="32"/>
      <c r="D192" s="51"/>
      <c r="E192" s="51"/>
      <c r="F192" s="51"/>
      <c r="G192" s="51"/>
    </row>
    <row r="193" spans="1:7" ht="13.5" thickBot="1" x14ac:dyDescent="0.25">
      <c r="A193" s="24" t="s">
        <v>41</v>
      </c>
      <c r="B193" s="24"/>
      <c r="C193" s="32"/>
      <c r="D193" s="51"/>
      <c r="E193" s="51"/>
      <c r="F193" s="51"/>
      <c r="G193" s="51"/>
    </row>
    <row r="194" spans="1:7" ht="13.5" thickTop="1" x14ac:dyDescent="0.2">
      <c r="A194" s="33"/>
      <c r="B194" s="34" t="s">
        <v>2</v>
      </c>
      <c r="C194" s="34" t="s">
        <v>2</v>
      </c>
      <c r="D194" s="52" t="s">
        <v>7</v>
      </c>
      <c r="E194" s="52" t="s">
        <v>7</v>
      </c>
      <c r="F194" s="52" t="s">
        <v>5</v>
      </c>
      <c r="G194" s="53" t="s">
        <v>10</v>
      </c>
    </row>
    <row r="195" spans="1:7" ht="13.5" thickBot="1" x14ac:dyDescent="0.25">
      <c r="A195" s="36" t="s">
        <v>0</v>
      </c>
      <c r="B195" s="37" t="s">
        <v>3</v>
      </c>
      <c r="C195" s="37" t="s">
        <v>4</v>
      </c>
      <c r="D195" s="54" t="s">
        <v>8</v>
      </c>
      <c r="E195" s="54" t="s">
        <v>9</v>
      </c>
      <c r="F195" s="54" t="s">
        <v>6</v>
      </c>
      <c r="G195" s="55" t="s">
        <v>11</v>
      </c>
    </row>
    <row r="196" spans="1:7" ht="13.5" thickTop="1" x14ac:dyDescent="0.2">
      <c r="A196" s="26" t="s">
        <v>12</v>
      </c>
      <c r="B196" s="14">
        <f>'4th FY 2018'!B196</f>
        <v>97</v>
      </c>
      <c r="C196" s="14">
        <f>'4th FY 2018'!C196</f>
        <v>33</v>
      </c>
      <c r="D196" s="48">
        <f>'1st FY 2018'!D196+'2nd FY 2018'!D196+'3rd FY 2018'!D196+'4th FY 2018'!D196</f>
        <v>6842240.5</v>
      </c>
      <c r="E196" s="48">
        <f>'1st FY 2018'!E196+'2nd FY 2018'!E196+'3rd FY 2018'!E196+'4th FY 2018'!E196</f>
        <v>4799227.25</v>
      </c>
      <c r="F196" s="48">
        <f>'1st FY 2018'!F196+'2nd FY 2018'!F196+'3rd FY 2018'!F196+'4th FY 2018'!F196</f>
        <v>2043013.25</v>
      </c>
      <c r="G196" s="48">
        <f>'1st FY 2018'!G196+'2nd FY 2018'!G196+'3rd FY 2018'!G196+'4th FY 2018'!G196</f>
        <v>531184.40999999992</v>
      </c>
    </row>
    <row r="197" spans="1:7" x14ac:dyDescent="0.2">
      <c r="A197" s="26" t="s">
        <v>13</v>
      </c>
      <c r="B197" s="14">
        <f>'4th FY 2018'!B197</f>
        <v>35</v>
      </c>
      <c r="C197" s="14">
        <f>'4th FY 2018'!C197</f>
        <v>12</v>
      </c>
      <c r="D197" s="48">
        <f>'1st FY 2018'!D197+'2nd FY 2018'!D197+'3rd FY 2018'!D197+'4th FY 2018'!D197</f>
        <v>3176983</v>
      </c>
      <c r="E197" s="48">
        <f>'1st FY 2018'!E197+'2nd FY 2018'!E197+'3rd FY 2018'!E197+'4th FY 2018'!E197</f>
        <v>2201175.25</v>
      </c>
      <c r="F197" s="48">
        <f>'1st FY 2018'!F197+'2nd FY 2018'!F197+'3rd FY 2018'!F197+'4th FY 2018'!F197</f>
        <v>975807.75</v>
      </c>
      <c r="G197" s="48">
        <f>'1st FY 2018'!G197+'2nd FY 2018'!G197+'3rd FY 2018'!G197+'4th FY 2018'!G197</f>
        <v>253710.46999999997</v>
      </c>
    </row>
    <row r="198" spans="1:7" x14ac:dyDescent="0.2">
      <c r="A198" s="26" t="s">
        <v>17</v>
      </c>
      <c r="B198" s="14">
        <f>'4th FY 2018'!B198</f>
        <v>56</v>
      </c>
      <c r="C198" s="14">
        <f>'4th FY 2018'!C198</f>
        <v>1</v>
      </c>
      <c r="D198" s="48">
        <f>'1st FY 2018'!D198+'2nd FY 2018'!D198+'3rd FY 2018'!D198+'4th FY 2018'!D198</f>
        <v>3576826</v>
      </c>
      <c r="E198" s="48">
        <f>'1st FY 2018'!E198+'2nd FY 2018'!E198+'3rd FY 2018'!E198+'4th FY 2018'!E198</f>
        <v>2564643.1500000004</v>
      </c>
      <c r="F198" s="48">
        <f>'1st FY 2018'!F198+'2nd FY 2018'!F198+'3rd FY 2018'!F198+'4th FY 2018'!F198</f>
        <v>1012182.85</v>
      </c>
      <c r="G198" s="48">
        <f>'1st FY 2018'!G198+'2nd FY 2018'!G198+'3rd FY 2018'!G198+'4th FY 2018'!G198</f>
        <v>182193.47000000003</v>
      </c>
    </row>
    <row r="199" spans="1:7" x14ac:dyDescent="0.2">
      <c r="A199" s="26" t="s">
        <v>14</v>
      </c>
      <c r="B199" s="14">
        <f>'4th FY 2018'!B199</f>
        <v>381</v>
      </c>
      <c r="C199" s="14">
        <f>'4th FY 2018'!C199</f>
        <v>9</v>
      </c>
      <c r="D199" s="48">
        <f>'1st FY 2018'!D199+'2nd FY 2018'!D199+'3rd FY 2018'!D199+'4th FY 2018'!D199</f>
        <v>62414796</v>
      </c>
      <c r="E199" s="48">
        <f>'1st FY 2018'!E199+'2nd FY 2018'!E199+'3rd FY 2018'!E199+'4th FY 2018'!E199</f>
        <v>44060274</v>
      </c>
      <c r="F199" s="48">
        <f>'1st FY 2018'!F199+'2nd FY 2018'!F199+'3rd FY 2018'!F199+'4th FY 2018'!F199</f>
        <v>18354522</v>
      </c>
      <c r="G199" s="48">
        <f>'1st FY 2018'!G199+'2nd FY 2018'!G199+'3rd FY 2018'!G199+'4th FY 2018'!G199</f>
        <v>5965224.8399999999</v>
      </c>
    </row>
    <row r="200" spans="1:7" x14ac:dyDescent="0.2">
      <c r="A200" s="30" t="s">
        <v>15</v>
      </c>
      <c r="B200" s="30">
        <f t="shared" ref="B200:G200" si="22">SUM(B196:B199)</f>
        <v>569</v>
      </c>
      <c r="C200" s="30">
        <f t="shared" si="22"/>
        <v>55</v>
      </c>
      <c r="D200" s="49">
        <f t="shared" si="22"/>
        <v>76010845.5</v>
      </c>
      <c r="E200" s="49">
        <f t="shared" si="22"/>
        <v>53625319.649999999</v>
      </c>
      <c r="F200" s="49">
        <f t="shared" si="22"/>
        <v>22385525.850000001</v>
      </c>
      <c r="G200" s="49">
        <f t="shared" si="22"/>
        <v>6932313.1899999995</v>
      </c>
    </row>
    <row r="201" spans="1:7" x14ac:dyDescent="0.2">
      <c r="A201" s="32"/>
      <c r="B201" s="32"/>
      <c r="C201" s="32"/>
      <c r="D201" s="51"/>
      <c r="E201" s="51"/>
      <c r="F201" s="51"/>
      <c r="G201" s="51"/>
    </row>
    <row r="202" spans="1:7" ht="13.5" thickBot="1" x14ac:dyDescent="0.25">
      <c r="A202" s="24" t="s">
        <v>42</v>
      </c>
      <c r="B202" s="24"/>
      <c r="C202" s="32"/>
      <c r="D202" s="51"/>
      <c r="E202" s="51"/>
      <c r="F202" s="51"/>
      <c r="G202" s="51"/>
    </row>
    <row r="203" spans="1:7" ht="13.5" thickTop="1" x14ac:dyDescent="0.2">
      <c r="A203" s="33" t="s">
        <v>1</v>
      </c>
      <c r="B203" s="34" t="s">
        <v>2</v>
      </c>
      <c r="C203" s="34" t="s">
        <v>2</v>
      </c>
      <c r="D203" s="52" t="s">
        <v>7</v>
      </c>
      <c r="E203" s="52" t="s">
        <v>7</v>
      </c>
      <c r="F203" s="52" t="s">
        <v>5</v>
      </c>
      <c r="G203" s="53" t="s">
        <v>10</v>
      </c>
    </row>
    <row r="204" spans="1:7" ht="13.5" thickBot="1" x14ac:dyDescent="0.25">
      <c r="A204" s="36" t="s">
        <v>0</v>
      </c>
      <c r="B204" s="37" t="s">
        <v>3</v>
      </c>
      <c r="C204" s="37" t="s">
        <v>4</v>
      </c>
      <c r="D204" s="54" t="s">
        <v>8</v>
      </c>
      <c r="E204" s="54" t="s">
        <v>9</v>
      </c>
      <c r="F204" s="54" t="s">
        <v>6</v>
      </c>
      <c r="G204" s="55" t="s">
        <v>11</v>
      </c>
    </row>
    <row r="205" spans="1:7" ht="13.5" thickTop="1" x14ac:dyDescent="0.2">
      <c r="A205" s="26" t="s">
        <v>12</v>
      </c>
      <c r="B205" s="14">
        <f>'4th FY 2018'!B205</f>
        <v>129</v>
      </c>
      <c r="C205" s="14">
        <f>'4th FY 2018'!C205</f>
        <v>41</v>
      </c>
      <c r="D205" s="48">
        <f>'1st FY 2018'!D205+'2nd FY 2018'!D205+'3rd FY 2018'!D205+'4th FY 2018'!D205</f>
        <v>10523375</v>
      </c>
      <c r="E205" s="48">
        <f>'1st FY 2018'!E205+'2nd FY 2018'!E205+'3rd FY 2018'!E205+'4th FY 2018'!E205</f>
        <v>7127052.0999999996</v>
      </c>
      <c r="F205" s="48">
        <f>'1st FY 2018'!F205+'2nd FY 2018'!F205+'3rd FY 2018'!F205+'4th FY 2018'!F205</f>
        <v>3396322.9</v>
      </c>
      <c r="G205" s="48">
        <f>'1st FY 2018'!G205+'2nd FY 2018'!G205+'3rd FY 2018'!G205+'4th FY 2018'!G205</f>
        <v>883045.3</v>
      </c>
    </row>
    <row r="206" spans="1:7" x14ac:dyDescent="0.2">
      <c r="A206" s="26" t="s">
        <v>13</v>
      </c>
      <c r="B206" s="14">
        <f>'4th FY 2018'!B206</f>
        <v>35</v>
      </c>
      <c r="C206" s="14">
        <f>'4th FY 2018'!C206</f>
        <v>12</v>
      </c>
      <c r="D206" s="48">
        <f>'1st FY 2018'!D206+'2nd FY 2018'!D206+'3rd FY 2018'!D206+'4th FY 2018'!D206</f>
        <v>3595138</v>
      </c>
      <c r="E206" s="48">
        <f>'1st FY 2018'!E206+'2nd FY 2018'!E206+'3rd FY 2018'!E206+'4th FY 2018'!E206</f>
        <v>2608905.35</v>
      </c>
      <c r="F206" s="48">
        <f>'1st FY 2018'!F206+'2nd FY 2018'!F206+'3rd FY 2018'!F206+'4th FY 2018'!F206</f>
        <v>986232.65</v>
      </c>
      <c r="G206" s="48">
        <f>'1st FY 2018'!G206+'2nd FY 2018'!G206+'3rd FY 2018'!G206+'4th FY 2018'!G206</f>
        <v>256420.96</v>
      </c>
    </row>
    <row r="207" spans="1:7" x14ac:dyDescent="0.2">
      <c r="A207" s="26" t="s">
        <v>16</v>
      </c>
      <c r="B207" s="14">
        <f>'4th FY 2018'!B207</f>
        <v>12</v>
      </c>
      <c r="C207" s="14">
        <f>'4th FY 2018'!C207</f>
        <v>1</v>
      </c>
      <c r="D207" s="48">
        <f>'1st FY 2018'!D207+'2nd FY 2018'!D207+'3rd FY 2018'!D207+'4th FY 2018'!D207</f>
        <v>1328314</v>
      </c>
      <c r="E207" s="48">
        <f>'1st FY 2018'!E207+'2nd FY 2018'!E207+'3rd FY 2018'!E207+'4th FY 2018'!E207</f>
        <v>1007241.3500000001</v>
      </c>
      <c r="F207" s="48">
        <f>'1st FY 2018'!F207+'2nd FY 2018'!F207+'3rd FY 2018'!F207+'4th FY 2018'!F207</f>
        <v>321072.64999999997</v>
      </c>
      <c r="G207" s="48">
        <f>'1st FY 2018'!G207+'2nd FY 2018'!G207+'3rd FY 2018'!G207+'4th FY 2018'!G207</f>
        <v>83479</v>
      </c>
    </row>
    <row r="208" spans="1:7" x14ac:dyDescent="0.2">
      <c r="A208" s="26" t="s">
        <v>17</v>
      </c>
      <c r="B208" s="14">
        <f>'4th FY 2018'!B208</f>
        <v>100</v>
      </c>
      <c r="C208" s="14">
        <f>'4th FY 2018'!C208</f>
        <v>2</v>
      </c>
      <c r="D208" s="48">
        <f>'1st FY 2018'!D208+'2nd FY 2018'!D208+'3rd FY 2018'!D208+'4th FY 2018'!D208</f>
        <v>7096404</v>
      </c>
      <c r="E208" s="48">
        <f>'1st FY 2018'!E208+'2nd FY 2018'!E208+'3rd FY 2018'!E208+'4th FY 2018'!E208</f>
        <v>4999241</v>
      </c>
      <c r="F208" s="48">
        <f>'1st FY 2018'!F208+'2nd FY 2018'!F208+'3rd FY 2018'!F208+'4th FY 2018'!F208</f>
        <v>2097163</v>
      </c>
      <c r="G208" s="48">
        <f>'1st FY 2018'!G208+'2nd FY 2018'!G208+'3rd FY 2018'!G208+'4th FY 2018'!G208</f>
        <v>377490.29000000004</v>
      </c>
    </row>
    <row r="209" spans="1:7" x14ac:dyDescent="0.2">
      <c r="A209" s="26" t="s">
        <v>14</v>
      </c>
      <c r="B209" s="14">
        <f>'4th FY 2018'!B209</f>
        <v>816</v>
      </c>
      <c r="C209" s="14">
        <f>'4th FY 2018'!C209</f>
        <v>16</v>
      </c>
      <c r="D209" s="48">
        <f>'1st FY 2018'!D209+'2nd FY 2018'!D209+'3rd FY 2018'!D209+'4th FY 2018'!D209</f>
        <v>151466971</v>
      </c>
      <c r="E209" s="48">
        <f>'1st FY 2018'!E209+'2nd FY 2018'!E209+'3rd FY 2018'!E209+'4th FY 2018'!E209</f>
        <v>107044240.3</v>
      </c>
      <c r="F209" s="48">
        <f>'1st FY 2018'!F209+'2nd FY 2018'!F209+'3rd FY 2018'!F209+'4th FY 2018'!F209</f>
        <v>44422730.700000003</v>
      </c>
      <c r="G209" s="48">
        <f>'1st FY 2018'!G209+'2nd FY 2018'!G209+'3rd FY 2018'!G209+'4th FY 2018'!G209</f>
        <v>14437396.51</v>
      </c>
    </row>
    <row r="210" spans="1:7" x14ac:dyDescent="0.2">
      <c r="A210" s="30" t="s">
        <v>15</v>
      </c>
      <c r="B210" s="30">
        <f t="shared" ref="B210:G210" si="23">SUM(B205:B209)</f>
        <v>1092</v>
      </c>
      <c r="C210" s="30">
        <f t="shared" si="23"/>
        <v>72</v>
      </c>
      <c r="D210" s="49">
        <f t="shared" si="23"/>
        <v>174010202</v>
      </c>
      <c r="E210" s="49">
        <f t="shared" si="23"/>
        <v>122786680.09999999</v>
      </c>
      <c r="F210" s="49">
        <f t="shared" si="23"/>
        <v>51223521.900000006</v>
      </c>
      <c r="G210" s="49">
        <f t="shared" si="23"/>
        <v>16037832.060000001</v>
      </c>
    </row>
    <row r="211" spans="1:7" x14ac:dyDescent="0.2">
      <c r="A211" s="32"/>
      <c r="B211" s="32"/>
      <c r="C211" s="32"/>
      <c r="D211" s="51"/>
      <c r="E211" s="51"/>
      <c r="F211" s="51"/>
      <c r="G211" s="51"/>
    </row>
    <row r="212" spans="1:7" ht="13.5" thickBot="1" x14ac:dyDescent="0.25">
      <c r="A212" s="24" t="s">
        <v>43</v>
      </c>
      <c r="B212" s="24"/>
      <c r="C212" s="32"/>
      <c r="D212" s="51"/>
      <c r="E212" s="51"/>
      <c r="F212" s="51"/>
      <c r="G212" s="51"/>
    </row>
    <row r="213" spans="1:7" ht="13.5" thickTop="1" x14ac:dyDescent="0.2">
      <c r="A213" s="33" t="s">
        <v>1</v>
      </c>
      <c r="B213" s="34" t="s">
        <v>2</v>
      </c>
      <c r="C213" s="34" t="s">
        <v>2</v>
      </c>
      <c r="D213" s="52" t="s">
        <v>7</v>
      </c>
      <c r="E213" s="52" t="s">
        <v>7</v>
      </c>
      <c r="F213" s="52" t="s">
        <v>5</v>
      </c>
      <c r="G213" s="53" t="s">
        <v>10</v>
      </c>
    </row>
    <row r="214" spans="1:7" ht="13.5" thickBot="1" x14ac:dyDescent="0.25">
      <c r="A214" s="36" t="s">
        <v>0</v>
      </c>
      <c r="B214" s="37" t="s">
        <v>3</v>
      </c>
      <c r="C214" s="37" t="s">
        <v>4</v>
      </c>
      <c r="D214" s="54" t="s">
        <v>8</v>
      </c>
      <c r="E214" s="54" t="s">
        <v>9</v>
      </c>
      <c r="F214" s="54" t="s">
        <v>6</v>
      </c>
      <c r="G214" s="55" t="s">
        <v>11</v>
      </c>
    </row>
    <row r="215" spans="1:7" ht="13.5" thickTop="1" x14ac:dyDescent="0.2">
      <c r="A215" s="26" t="s">
        <v>12</v>
      </c>
      <c r="B215" s="14">
        <f>'4th FY 2018'!B215</f>
        <v>127</v>
      </c>
      <c r="C215" s="14">
        <f>'4th FY 2018'!C215</f>
        <v>38</v>
      </c>
      <c r="D215" s="48">
        <f>'1st FY 2018'!D215+'2nd FY 2018'!D215+'3rd FY 2018'!D215+'4th FY 2018'!D215</f>
        <v>7919174</v>
      </c>
      <c r="E215" s="48">
        <f>'1st FY 2018'!E215+'2nd FY 2018'!E215+'3rd FY 2018'!E215+'4th FY 2018'!E215</f>
        <v>5382098.5999999996</v>
      </c>
      <c r="F215" s="48">
        <f>'1st FY 2018'!F215+'2nd FY 2018'!F215+'3rd FY 2018'!F215+'4th FY 2018'!F215</f>
        <v>2537075.4</v>
      </c>
      <c r="G215" s="48">
        <f>'1st FY 2018'!G215+'2nd FY 2018'!G215+'3rd FY 2018'!G215+'4th FY 2018'!G215</f>
        <v>659640.97</v>
      </c>
    </row>
    <row r="216" spans="1:7" x14ac:dyDescent="0.2">
      <c r="A216" s="26" t="s">
        <v>13</v>
      </c>
      <c r="B216" s="14">
        <f>'4th FY 2018'!B216</f>
        <v>20</v>
      </c>
      <c r="C216" s="14">
        <f>'4th FY 2018'!C216</f>
        <v>5</v>
      </c>
      <c r="D216" s="48">
        <f>'1st FY 2018'!D216+'2nd FY 2018'!D216+'3rd FY 2018'!D216+'4th FY 2018'!D216</f>
        <v>335783</v>
      </c>
      <c r="E216" s="48">
        <f>'1st FY 2018'!E216+'2nd FY 2018'!E216+'3rd FY 2018'!E216+'4th FY 2018'!E216</f>
        <v>239495.9</v>
      </c>
      <c r="F216" s="48">
        <f>'1st FY 2018'!F216+'2nd FY 2018'!F216+'3rd FY 2018'!F216+'4th FY 2018'!F216</f>
        <v>96287.1</v>
      </c>
      <c r="G216" s="48">
        <f>'1st FY 2018'!G216+'2nd FY 2018'!G216+'3rd FY 2018'!G216+'4th FY 2018'!G216</f>
        <v>25034.760000000002</v>
      </c>
    </row>
    <row r="217" spans="1:7" x14ac:dyDescent="0.2">
      <c r="A217" s="26" t="s">
        <v>16</v>
      </c>
      <c r="B217" s="14">
        <f>'4th FY 2018'!B217</f>
        <v>9</v>
      </c>
      <c r="C217" s="14">
        <f>'4th FY 2018'!C217</f>
        <v>2</v>
      </c>
      <c r="D217" s="48">
        <f>'1st FY 2018'!D217+'2nd FY 2018'!D217+'3rd FY 2018'!D217+'4th FY 2018'!D217</f>
        <v>302896</v>
      </c>
      <c r="E217" s="48">
        <f>'1st FY 2018'!E217+'2nd FY 2018'!E217+'3rd FY 2018'!E217+'4th FY 2018'!E217</f>
        <v>189909.6</v>
      </c>
      <c r="F217" s="48">
        <f>'1st FY 2018'!F217+'2nd FY 2018'!F217+'3rd FY 2018'!F217+'4th FY 2018'!F217</f>
        <v>112986.4</v>
      </c>
      <c r="G217" s="48">
        <f>'1st FY 2018'!G217+'2nd FY 2018'!G217+'3rd FY 2018'!G217+'4th FY 2018'!G217</f>
        <v>29376.51</v>
      </c>
    </row>
    <row r="218" spans="1:7" x14ac:dyDescent="0.2">
      <c r="A218" s="26" t="s">
        <v>14</v>
      </c>
      <c r="B218" s="14">
        <f>'4th FY 2018'!B218</f>
        <v>199</v>
      </c>
      <c r="C218" s="14">
        <f>'4th FY 2018'!C218</f>
        <v>5</v>
      </c>
      <c r="D218" s="48">
        <f>'1st FY 2018'!D218+'2nd FY 2018'!D218+'3rd FY 2018'!D218+'4th FY 2018'!D218</f>
        <v>28977482</v>
      </c>
      <c r="E218" s="48">
        <f>'1st FY 2018'!E218+'2nd FY 2018'!E218+'3rd FY 2018'!E218+'4th FY 2018'!E218</f>
        <v>20768488.949999999</v>
      </c>
      <c r="F218" s="48">
        <f>'1st FY 2018'!F218+'2nd FY 2018'!F218+'3rd FY 2018'!F218+'4th FY 2018'!F218</f>
        <v>8208993.0500000007</v>
      </c>
      <c r="G218" s="48">
        <f>'1st FY 2018'!G218+'2nd FY 2018'!G218+'3rd FY 2018'!G218+'4th FY 2018'!G218</f>
        <v>2667925.17</v>
      </c>
    </row>
    <row r="219" spans="1:7" x14ac:dyDescent="0.2">
      <c r="A219" s="30" t="s">
        <v>15</v>
      </c>
      <c r="B219" s="30">
        <f t="shared" ref="B219:G219" si="24">SUM(B215:B218)</f>
        <v>355</v>
      </c>
      <c r="C219" s="30">
        <f t="shared" si="24"/>
        <v>50</v>
      </c>
      <c r="D219" s="49">
        <f t="shared" si="24"/>
        <v>37535335</v>
      </c>
      <c r="E219" s="49">
        <f t="shared" si="24"/>
        <v>26579993.049999997</v>
      </c>
      <c r="F219" s="49">
        <f t="shared" si="24"/>
        <v>10955341.950000001</v>
      </c>
      <c r="G219" s="49">
        <f t="shared" si="24"/>
        <v>3381977.41</v>
      </c>
    </row>
    <row r="220" spans="1:7" x14ac:dyDescent="0.2">
      <c r="A220" s="32"/>
      <c r="B220" s="32"/>
      <c r="C220" s="32"/>
      <c r="D220" s="51"/>
      <c r="E220" s="51"/>
      <c r="F220" s="51"/>
      <c r="G220" s="51"/>
    </row>
    <row r="221" spans="1:7" ht="13.5" thickBot="1" x14ac:dyDescent="0.25">
      <c r="A221" s="24" t="s">
        <v>44</v>
      </c>
      <c r="B221" s="24"/>
      <c r="C221" s="32"/>
      <c r="D221" s="51"/>
      <c r="E221" s="51"/>
      <c r="F221" s="51"/>
      <c r="G221" s="51"/>
    </row>
    <row r="222" spans="1:7" ht="13.5" thickTop="1" x14ac:dyDescent="0.2">
      <c r="A222" s="33" t="s">
        <v>1</v>
      </c>
      <c r="B222" s="34" t="s">
        <v>2</v>
      </c>
      <c r="C222" s="34" t="s">
        <v>2</v>
      </c>
      <c r="D222" s="52" t="s">
        <v>7</v>
      </c>
      <c r="E222" s="52" t="s">
        <v>7</v>
      </c>
      <c r="F222" s="52" t="s">
        <v>5</v>
      </c>
      <c r="G222" s="53" t="s">
        <v>10</v>
      </c>
    </row>
    <row r="223" spans="1:7" ht="13.5" thickBot="1" x14ac:dyDescent="0.25">
      <c r="A223" s="36" t="s">
        <v>0</v>
      </c>
      <c r="B223" s="37" t="s">
        <v>3</v>
      </c>
      <c r="C223" s="37" t="s">
        <v>4</v>
      </c>
      <c r="D223" s="54" t="s">
        <v>8</v>
      </c>
      <c r="E223" s="54" t="s">
        <v>9</v>
      </c>
      <c r="F223" s="54" t="s">
        <v>6</v>
      </c>
      <c r="G223" s="55" t="s">
        <v>11</v>
      </c>
    </row>
    <row r="224" spans="1:7" ht="13.5" thickTop="1" x14ac:dyDescent="0.2">
      <c r="A224" s="26" t="s">
        <v>12</v>
      </c>
      <c r="B224" s="14">
        <f>'4th FY 2018'!B224</f>
        <v>9</v>
      </c>
      <c r="C224" s="14">
        <f>'4th FY 2018'!C224</f>
        <v>3</v>
      </c>
      <c r="D224" s="48">
        <f>'1st FY 2018'!D224+'2nd FY 2018'!D224+'3rd FY 2018'!D224+'4th FY 2018'!D224</f>
        <v>989697</v>
      </c>
      <c r="E224" s="48">
        <f>'1st FY 2018'!E224+'2nd FY 2018'!E224+'3rd FY 2018'!E224+'4th FY 2018'!E224</f>
        <v>653023.30000000005</v>
      </c>
      <c r="F224" s="48">
        <f>'1st FY 2018'!F224+'2nd FY 2018'!F224+'3rd FY 2018'!F224+'4th FY 2018'!F224</f>
        <v>336673.69999999995</v>
      </c>
      <c r="G224" s="48">
        <f>'1st FY 2018'!G224+'2nd FY 2018'!G224+'3rd FY 2018'!G224+'4th FY 2018'!G224</f>
        <v>87535.18</v>
      </c>
    </row>
    <row r="225" spans="1:7" x14ac:dyDescent="0.2">
      <c r="A225" s="26" t="s">
        <v>13</v>
      </c>
      <c r="B225" s="14">
        <f>'4th FY 2018'!B225</f>
        <v>8</v>
      </c>
      <c r="C225" s="14">
        <f>'4th FY 2018'!C225</f>
        <v>3</v>
      </c>
      <c r="D225" s="48">
        <f>'1st FY 2018'!D225+'2nd FY 2018'!D225+'3rd FY 2018'!D225+'4th FY 2018'!D225</f>
        <v>1008264</v>
      </c>
      <c r="E225" s="48">
        <f>'1st FY 2018'!E225+'2nd FY 2018'!E225+'3rd FY 2018'!E225+'4th FY 2018'!E225</f>
        <v>685069.25</v>
      </c>
      <c r="F225" s="48">
        <f>'1st FY 2018'!F225+'2nd FY 2018'!F225+'3rd FY 2018'!F225+'4th FY 2018'!F225</f>
        <v>323194.75</v>
      </c>
      <c r="G225" s="48">
        <f>'1st FY 2018'!G225+'2nd FY 2018'!G225+'3rd FY 2018'!G225+'4th FY 2018'!G225</f>
        <v>84030.720000000001</v>
      </c>
    </row>
    <row r="226" spans="1:7" x14ac:dyDescent="0.2">
      <c r="A226" s="30" t="s">
        <v>15</v>
      </c>
      <c r="B226" s="30">
        <f t="shared" ref="B226:G226" si="25">SUM(B224:B225)</f>
        <v>17</v>
      </c>
      <c r="C226" s="30">
        <f t="shared" si="25"/>
        <v>6</v>
      </c>
      <c r="D226" s="49">
        <f t="shared" si="25"/>
        <v>1997961</v>
      </c>
      <c r="E226" s="49">
        <f t="shared" si="25"/>
        <v>1338092.55</v>
      </c>
      <c r="F226" s="49">
        <f t="shared" si="25"/>
        <v>659868.44999999995</v>
      </c>
      <c r="G226" s="49">
        <f t="shared" si="25"/>
        <v>171565.9</v>
      </c>
    </row>
    <row r="227" spans="1:7" x14ac:dyDescent="0.2">
      <c r="A227" s="32"/>
      <c r="B227" s="32"/>
      <c r="C227" s="32"/>
      <c r="D227" s="51"/>
      <c r="E227" s="51"/>
      <c r="F227" s="51"/>
      <c r="G227" s="51"/>
    </row>
    <row r="228" spans="1:7" ht="13.5" thickBot="1" x14ac:dyDescent="0.25">
      <c r="A228" s="24" t="s">
        <v>45</v>
      </c>
      <c r="B228" s="24"/>
      <c r="C228" s="32"/>
      <c r="D228" s="51"/>
      <c r="E228" s="51"/>
      <c r="F228" s="51"/>
      <c r="G228" s="51"/>
    </row>
    <row r="229" spans="1:7" ht="13.5" thickTop="1" x14ac:dyDescent="0.2">
      <c r="A229" s="33" t="s">
        <v>1</v>
      </c>
      <c r="B229" s="34" t="s">
        <v>2</v>
      </c>
      <c r="C229" s="34" t="s">
        <v>2</v>
      </c>
      <c r="D229" s="52" t="s">
        <v>7</v>
      </c>
      <c r="E229" s="52" t="s">
        <v>7</v>
      </c>
      <c r="F229" s="52" t="s">
        <v>5</v>
      </c>
      <c r="G229" s="53" t="s">
        <v>10</v>
      </c>
    </row>
    <row r="230" spans="1:7" ht="13.5" thickBot="1" x14ac:dyDescent="0.25">
      <c r="A230" s="36" t="s">
        <v>0</v>
      </c>
      <c r="B230" s="37" t="s">
        <v>3</v>
      </c>
      <c r="C230" s="37" t="s">
        <v>4</v>
      </c>
      <c r="D230" s="54" t="s">
        <v>8</v>
      </c>
      <c r="E230" s="54" t="s">
        <v>9</v>
      </c>
      <c r="F230" s="54" t="s">
        <v>6</v>
      </c>
      <c r="G230" s="55" t="s">
        <v>11</v>
      </c>
    </row>
    <row r="231" spans="1:7" ht="13.5" thickTop="1" x14ac:dyDescent="0.2">
      <c r="A231" s="26" t="s">
        <v>12</v>
      </c>
      <c r="B231" s="14">
        <f>'4th FY 2018'!B231</f>
        <v>185</v>
      </c>
      <c r="C231" s="14">
        <f>'4th FY 2018'!C231</f>
        <v>63</v>
      </c>
      <c r="D231" s="48">
        <f>'1st FY 2018'!D231+'2nd FY 2018'!D231+'3rd FY 2018'!D231+'4th FY 2018'!D231</f>
        <v>12907720.75</v>
      </c>
      <c r="E231" s="48">
        <f>'1st FY 2018'!E231+'2nd FY 2018'!E231+'3rd FY 2018'!E231+'4th FY 2018'!E231</f>
        <v>8806511.5499999989</v>
      </c>
      <c r="F231" s="48">
        <f>'1st FY 2018'!F231+'2nd FY 2018'!F231+'3rd FY 2018'!F231+'4th FY 2018'!F231</f>
        <v>4101209.2</v>
      </c>
      <c r="G231" s="48">
        <f>'1st FY 2018'!G231+'2nd FY 2018'!G231+'3rd FY 2018'!G231+'4th FY 2018'!G231</f>
        <v>1066316.82</v>
      </c>
    </row>
    <row r="232" spans="1:7" x14ac:dyDescent="0.2">
      <c r="A232" s="26" t="s">
        <v>13</v>
      </c>
      <c r="B232" s="14">
        <f>'4th FY 2018'!B232</f>
        <v>120</v>
      </c>
      <c r="C232" s="14">
        <f>'4th FY 2018'!C232</f>
        <v>40</v>
      </c>
      <c r="D232" s="48">
        <f>'1st FY 2018'!D232+'2nd FY 2018'!D232+'3rd FY 2018'!D232+'4th FY 2018'!D232</f>
        <v>7373032</v>
      </c>
      <c r="E232" s="48">
        <f>'1st FY 2018'!E232+'2nd FY 2018'!E232+'3rd FY 2018'!E232+'4th FY 2018'!E232</f>
        <v>4894265.5999999996</v>
      </c>
      <c r="F232" s="48">
        <f>'1st FY 2018'!F232+'2nd FY 2018'!F232+'3rd FY 2018'!F232+'4th FY 2018'!F232</f>
        <v>2478766.4000000004</v>
      </c>
      <c r="G232" s="48">
        <f>'1st FY 2018'!G232+'2nd FY 2018'!G232+'3rd FY 2018'!G232+'4th FY 2018'!G232</f>
        <v>644480.62</v>
      </c>
    </row>
    <row r="233" spans="1:7" x14ac:dyDescent="0.2">
      <c r="A233" s="26" t="s">
        <v>16</v>
      </c>
      <c r="B233" s="14">
        <f>'4th FY 2018'!B233</f>
        <v>2</v>
      </c>
      <c r="C233" s="14">
        <f>'4th FY 2018'!C233</f>
        <v>1</v>
      </c>
      <c r="D233" s="48">
        <f>'1st FY 2018'!D233+'2nd FY 2018'!D233+'3rd FY 2018'!D233+'4th FY 2018'!D233</f>
        <v>17082</v>
      </c>
      <c r="E233" s="48">
        <f>'1st FY 2018'!E233+'2nd FY 2018'!E233+'3rd FY 2018'!E233+'4th FY 2018'!E233</f>
        <v>9485.1999999999989</v>
      </c>
      <c r="F233" s="48">
        <f>'1st FY 2018'!F233+'2nd FY 2018'!F233+'3rd FY 2018'!F233+'4th FY 2018'!F233</f>
        <v>7596.7999999999993</v>
      </c>
      <c r="G233" s="48">
        <f>'1st FY 2018'!G233+'2nd FY 2018'!G233+'3rd FY 2018'!G233+'4th FY 2018'!G233</f>
        <v>1975.19</v>
      </c>
    </row>
    <row r="234" spans="1:7" x14ac:dyDescent="0.2">
      <c r="A234" s="26" t="s">
        <v>17</v>
      </c>
      <c r="B234" s="14">
        <f>'4th FY 2018'!B234</f>
        <v>83</v>
      </c>
      <c r="C234" s="14">
        <f>'4th FY 2018'!C234</f>
        <v>1</v>
      </c>
      <c r="D234" s="48">
        <f>'1st FY 2018'!D234+'2nd FY 2018'!D234+'3rd FY 2018'!D234+'4th FY 2018'!D234</f>
        <v>12503144</v>
      </c>
      <c r="E234" s="48">
        <f>'1st FY 2018'!E234+'2nd FY 2018'!E234+'3rd FY 2018'!E234+'4th FY 2018'!E234</f>
        <v>9033427.25</v>
      </c>
      <c r="F234" s="48">
        <f>'1st FY 2018'!F234+'2nd FY 2018'!F234+'3rd FY 2018'!F234+'4th FY 2018'!F234</f>
        <v>3469716.75</v>
      </c>
      <c r="G234" s="48">
        <f>'1st FY 2018'!G234+'2nd FY 2018'!G234+'3rd FY 2018'!G234+'4th FY 2018'!G234</f>
        <v>624549.85000000009</v>
      </c>
    </row>
    <row r="235" spans="1:7" x14ac:dyDescent="0.2">
      <c r="A235" s="26" t="s">
        <v>14</v>
      </c>
      <c r="B235" s="14">
        <f>'4th FY 2018'!B235</f>
        <v>556</v>
      </c>
      <c r="C235" s="14">
        <f>'4th FY 2018'!C235</f>
        <v>13</v>
      </c>
      <c r="D235" s="48">
        <f>'1st FY 2018'!D235+'2nd FY 2018'!D235+'3rd FY 2018'!D235+'4th FY 2018'!D235</f>
        <v>112916284.25</v>
      </c>
      <c r="E235" s="48">
        <f>'1st FY 2018'!E235+'2nd FY 2018'!E235+'3rd FY 2018'!E235+'4th FY 2018'!E235</f>
        <v>80285427.299999982</v>
      </c>
      <c r="F235" s="48">
        <f>'1st FY 2018'!F235+'2nd FY 2018'!F235+'3rd FY 2018'!F235+'4th FY 2018'!F235</f>
        <v>32630856.950000003</v>
      </c>
      <c r="G235" s="48">
        <f>'1st FY 2018'!G235+'2nd FY 2018'!G235+'3rd FY 2018'!G235+'4th FY 2018'!G235</f>
        <v>10605035.510000002</v>
      </c>
    </row>
    <row r="236" spans="1:7" x14ac:dyDescent="0.2">
      <c r="A236" s="30" t="s">
        <v>15</v>
      </c>
      <c r="B236" s="30">
        <f t="shared" ref="B236:G236" si="26">SUM(B231:B235)</f>
        <v>946</v>
      </c>
      <c r="C236" s="30">
        <f t="shared" si="26"/>
        <v>118</v>
      </c>
      <c r="D236" s="49">
        <f t="shared" si="26"/>
        <v>145717263</v>
      </c>
      <c r="E236" s="49">
        <f t="shared" si="26"/>
        <v>103029116.89999998</v>
      </c>
      <c r="F236" s="49">
        <f t="shared" si="26"/>
        <v>42688146.100000001</v>
      </c>
      <c r="G236" s="49">
        <f t="shared" si="26"/>
        <v>12942357.990000002</v>
      </c>
    </row>
    <row r="237" spans="1:7" x14ac:dyDescent="0.2">
      <c r="A237" s="32"/>
      <c r="B237" s="32"/>
      <c r="C237" s="32"/>
      <c r="D237" s="51"/>
      <c r="E237" s="51"/>
      <c r="F237" s="51"/>
      <c r="G237" s="51"/>
    </row>
    <row r="238" spans="1:7" ht="13.5" thickBot="1" x14ac:dyDescent="0.25">
      <c r="A238" s="24" t="s">
        <v>46</v>
      </c>
      <c r="B238" s="24"/>
      <c r="C238" s="32"/>
      <c r="D238" s="51"/>
      <c r="E238" s="51"/>
      <c r="F238" s="51"/>
      <c r="G238" s="51"/>
    </row>
    <row r="239" spans="1:7" ht="13.5" thickTop="1" x14ac:dyDescent="0.2">
      <c r="A239" s="33" t="s">
        <v>1</v>
      </c>
      <c r="B239" s="34" t="s">
        <v>2</v>
      </c>
      <c r="C239" s="34" t="s">
        <v>2</v>
      </c>
      <c r="D239" s="52" t="s">
        <v>7</v>
      </c>
      <c r="E239" s="52" t="s">
        <v>7</v>
      </c>
      <c r="F239" s="52" t="s">
        <v>5</v>
      </c>
      <c r="G239" s="53" t="s">
        <v>10</v>
      </c>
    </row>
    <row r="240" spans="1:7" ht="13.5" thickBot="1" x14ac:dyDescent="0.25">
      <c r="A240" s="36" t="s">
        <v>0</v>
      </c>
      <c r="B240" s="37" t="s">
        <v>3</v>
      </c>
      <c r="C240" s="37" t="s">
        <v>4</v>
      </c>
      <c r="D240" s="54" t="s">
        <v>8</v>
      </c>
      <c r="E240" s="54" t="s">
        <v>9</v>
      </c>
      <c r="F240" s="54" t="s">
        <v>6</v>
      </c>
      <c r="G240" s="55" t="s">
        <v>11</v>
      </c>
    </row>
    <row r="241" spans="1:7" ht="13.5" thickTop="1" x14ac:dyDescent="0.2">
      <c r="A241" s="26" t="s">
        <v>12</v>
      </c>
      <c r="B241" s="14">
        <f>'4th FY 2018'!B241</f>
        <v>18</v>
      </c>
      <c r="C241" s="14">
        <f>'4th FY 2018'!C241</f>
        <v>6</v>
      </c>
      <c r="D241" s="48">
        <f>'1st FY 2018'!D241+'2nd FY 2018'!D241+'3rd FY 2018'!D241+'4th FY 2018'!D241</f>
        <v>1851361</v>
      </c>
      <c r="E241" s="48">
        <f>'1st FY 2018'!E241+'2nd FY 2018'!E241+'3rd FY 2018'!E241+'4th FY 2018'!E241</f>
        <v>1248748.05</v>
      </c>
      <c r="F241" s="48">
        <f>'1st FY 2018'!F241+'2nd FY 2018'!F241+'3rd FY 2018'!F241+'4th FY 2018'!F241</f>
        <v>602612.94999999995</v>
      </c>
      <c r="G241" s="48">
        <f>'1st FY 2018'!G241+'2nd FY 2018'!G241+'3rd FY 2018'!G241+'4th FY 2018'!G241</f>
        <v>156679.54</v>
      </c>
    </row>
    <row r="242" spans="1:7" x14ac:dyDescent="0.2">
      <c r="A242" s="26" t="s">
        <v>13</v>
      </c>
      <c r="B242" s="14">
        <f>'4th FY 2018'!B242</f>
        <v>6</v>
      </c>
      <c r="C242" s="14">
        <f>'4th FY 2018'!C242</f>
        <v>2</v>
      </c>
      <c r="D242" s="48">
        <f>'1st FY 2018'!D242+'2nd FY 2018'!D242+'3rd FY 2018'!D242+'4th FY 2018'!D242</f>
        <v>461264</v>
      </c>
      <c r="E242" s="48">
        <f>'1st FY 2018'!E242+'2nd FY 2018'!E242+'3rd FY 2018'!E242+'4th FY 2018'!E242</f>
        <v>279558.44999999995</v>
      </c>
      <c r="F242" s="48">
        <f>'1st FY 2018'!F242+'2nd FY 2018'!F242+'3rd FY 2018'!F242+'4th FY 2018'!F242</f>
        <v>181705.55</v>
      </c>
      <c r="G242" s="48">
        <f>'1st FY 2018'!G242+'2nd FY 2018'!G242+'3rd FY 2018'!G242+'4th FY 2018'!G242</f>
        <v>47243.56</v>
      </c>
    </row>
    <row r="243" spans="1:7" x14ac:dyDescent="0.2">
      <c r="A243" s="26" t="s">
        <v>14</v>
      </c>
      <c r="B243" s="14">
        <f>'4th FY 2018'!B243</f>
        <v>352</v>
      </c>
      <c r="C243" s="14">
        <f>'4th FY 2018'!C243</f>
        <v>10</v>
      </c>
      <c r="D243" s="48">
        <f>'1st FY 2018'!D243+'2nd FY 2018'!D243+'3rd FY 2018'!D243+'4th FY 2018'!D243</f>
        <v>58621504</v>
      </c>
      <c r="E243" s="48">
        <f>'1st FY 2018'!E243+'2nd FY 2018'!E243+'3rd FY 2018'!E243+'4th FY 2018'!E243</f>
        <v>41795533.899999999</v>
      </c>
      <c r="F243" s="48">
        <f>'1st FY 2018'!F243+'2nd FY 2018'!F243+'3rd FY 2018'!F243+'4th FY 2018'!F243</f>
        <v>16825970.100000001</v>
      </c>
      <c r="G243" s="48">
        <f>'1st FY 2018'!G243+'2nd FY 2018'!G243+'3rd FY 2018'!G243+'4th FY 2018'!G243</f>
        <v>5468444.6799999997</v>
      </c>
    </row>
    <row r="244" spans="1:7" x14ac:dyDescent="0.2">
      <c r="A244" s="30" t="s">
        <v>15</v>
      </c>
      <c r="B244" s="30">
        <f t="shared" ref="B244:G244" si="27">SUM(B241:B243)</f>
        <v>376</v>
      </c>
      <c r="C244" s="30">
        <f t="shared" si="27"/>
        <v>18</v>
      </c>
      <c r="D244" s="49">
        <f t="shared" si="27"/>
        <v>60934129</v>
      </c>
      <c r="E244" s="49">
        <f t="shared" si="27"/>
        <v>43323840.399999999</v>
      </c>
      <c r="F244" s="49">
        <f t="shared" si="27"/>
        <v>17610288.600000001</v>
      </c>
      <c r="G244" s="49">
        <f t="shared" si="27"/>
        <v>5672367.7799999993</v>
      </c>
    </row>
    <row r="245" spans="1:7" x14ac:dyDescent="0.2">
      <c r="A245" s="32"/>
      <c r="B245" s="32"/>
      <c r="C245" s="32"/>
      <c r="D245" s="51"/>
      <c r="E245" s="51"/>
      <c r="F245" s="51"/>
      <c r="G245" s="51"/>
    </row>
    <row r="246" spans="1:7" ht="13.5" thickBot="1" x14ac:dyDescent="0.25">
      <c r="A246" s="24" t="s">
        <v>47</v>
      </c>
      <c r="B246" s="24"/>
      <c r="C246" s="32"/>
      <c r="D246" s="51"/>
      <c r="E246" s="51"/>
      <c r="F246" s="51"/>
      <c r="G246" s="51"/>
    </row>
    <row r="247" spans="1:7" ht="13.5" thickTop="1" x14ac:dyDescent="0.2">
      <c r="A247" s="33" t="s">
        <v>1</v>
      </c>
      <c r="B247" s="34" t="s">
        <v>2</v>
      </c>
      <c r="C247" s="34" t="s">
        <v>2</v>
      </c>
      <c r="D247" s="52" t="s">
        <v>7</v>
      </c>
      <c r="E247" s="52" t="s">
        <v>7</v>
      </c>
      <c r="F247" s="52" t="s">
        <v>5</v>
      </c>
      <c r="G247" s="53" t="s">
        <v>10</v>
      </c>
    </row>
    <row r="248" spans="1:7" ht="13.5" thickBot="1" x14ac:dyDescent="0.25">
      <c r="A248" s="36" t="s">
        <v>0</v>
      </c>
      <c r="B248" s="37" t="s">
        <v>3</v>
      </c>
      <c r="C248" s="37" t="s">
        <v>4</v>
      </c>
      <c r="D248" s="54" t="s">
        <v>8</v>
      </c>
      <c r="E248" s="54" t="s">
        <v>9</v>
      </c>
      <c r="F248" s="54" t="s">
        <v>6</v>
      </c>
      <c r="G248" s="55" t="s">
        <v>11</v>
      </c>
    </row>
    <row r="249" spans="1:7" ht="13.5" thickTop="1" x14ac:dyDescent="0.2">
      <c r="A249" s="26" t="s">
        <v>12</v>
      </c>
      <c r="B249" s="14">
        <f>'4th FY 2018'!B249</f>
        <v>44</v>
      </c>
      <c r="C249" s="14">
        <f>'4th FY 2018'!C249</f>
        <v>15</v>
      </c>
      <c r="D249" s="48">
        <f>'1st FY 2018'!D249+'2nd FY 2018'!D249+'3rd FY 2018'!D249+'4th FY 2018'!D249</f>
        <v>3019724</v>
      </c>
      <c r="E249" s="48">
        <f>'1st FY 2018'!E249+'2nd FY 2018'!E249+'3rd FY 2018'!E249+'4th FY 2018'!E249</f>
        <v>2089193.7999999998</v>
      </c>
      <c r="F249" s="48">
        <f>'1st FY 2018'!F249+'2nd FY 2018'!F249+'3rd FY 2018'!F249+'4th FY 2018'!F249</f>
        <v>930530.20000000007</v>
      </c>
      <c r="G249" s="48">
        <f>'1st FY 2018'!G249+'2nd FY 2018'!G249+'3rd FY 2018'!G249+'4th FY 2018'!G249</f>
        <v>241938.34</v>
      </c>
    </row>
    <row r="250" spans="1:7" x14ac:dyDescent="0.2">
      <c r="A250" s="26" t="s">
        <v>13</v>
      </c>
      <c r="B250" s="14">
        <f>'4th FY 2018'!B250</f>
        <v>21</v>
      </c>
      <c r="C250" s="14">
        <f>'4th FY 2018'!C250</f>
        <v>7</v>
      </c>
      <c r="D250" s="48">
        <f>'1st FY 2018'!D250+'2nd FY 2018'!D250+'3rd FY 2018'!D250+'4th FY 2018'!D250</f>
        <v>637714</v>
      </c>
      <c r="E250" s="48">
        <f>'1st FY 2018'!E250+'2nd FY 2018'!E250+'3rd FY 2018'!E250+'4th FY 2018'!E250</f>
        <v>434583.05000000005</v>
      </c>
      <c r="F250" s="48">
        <f>'1st FY 2018'!F250+'2nd FY 2018'!F250+'3rd FY 2018'!F250+'4th FY 2018'!F250</f>
        <v>203130.94999999998</v>
      </c>
      <c r="G250" s="48">
        <f>'1st FY 2018'!G250+'2nd FY 2018'!G250+'3rd FY 2018'!G250+'4th FY 2018'!G250</f>
        <v>52814.229999999996</v>
      </c>
    </row>
    <row r="251" spans="1:7" x14ac:dyDescent="0.2">
      <c r="A251" s="26" t="s">
        <v>14</v>
      </c>
      <c r="B251" s="14">
        <f>'4th FY 2018'!B251</f>
        <v>551</v>
      </c>
      <c r="C251" s="14">
        <f>'4th FY 2018'!C251</f>
        <v>13</v>
      </c>
      <c r="D251" s="48">
        <f>'1st FY 2018'!D251+'2nd FY 2018'!D251+'3rd FY 2018'!D251+'4th FY 2018'!D251</f>
        <v>95182406</v>
      </c>
      <c r="E251" s="48">
        <f>'1st FY 2018'!E251+'2nd FY 2018'!E251+'3rd FY 2018'!E251+'4th FY 2018'!E251</f>
        <v>67075203.5</v>
      </c>
      <c r="F251" s="48">
        <f>'1st FY 2018'!F251+'2nd FY 2018'!F251+'3rd FY 2018'!F251+'4th FY 2018'!F251</f>
        <v>28107202.5</v>
      </c>
      <c r="G251" s="48">
        <f>'1st FY 2018'!G251+'2nd FY 2018'!G251+'3rd FY 2018'!G251+'4th FY 2018'!G251</f>
        <v>9134848.1199999992</v>
      </c>
    </row>
    <row r="252" spans="1:7" x14ac:dyDescent="0.2">
      <c r="A252" s="30" t="s">
        <v>15</v>
      </c>
      <c r="B252" s="30">
        <f t="shared" ref="B252:G252" si="28">SUM(B249:B251)</f>
        <v>616</v>
      </c>
      <c r="C252" s="30">
        <f t="shared" si="28"/>
        <v>35</v>
      </c>
      <c r="D252" s="49">
        <f t="shared" si="28"/>
        <v>98839844</v>
      </c>
      <c r="E252" s="49">
        <f t="shared" si="28"/>
        <v>69598980.349999994</v>
      </c>
      <c r="F252" s="49">
        <f t="shared" si="28"/>
        <v>29240863.649999999</v>
      </c>
      <c r="G252" s="49">
        <f t="shared" si="28"/>
        <v>9429600.6899999995</v>
      </c>
    </row>
    <row r="253" spans="1:7" x14ac:dyDescent="0.2">
      <c r="A253" s="32"/>
      <c r="B253" s="32"/>
      <c r="C253" s="32"/>
      <c r="D253" s="51"/>
      <c r="E253" s="51"/>
      <c r="F253" s="51"/>
      <c r="G253" s="51"/>
    </row>
    <row r="254" spans="1:7" ht="13.5" thickBot="1" x14ac:dyDescent="0.25">
      <c r="A254" s="24" t="s">
        <v>48</v>
      </c>
      <c r="B254" s="24"/>
      <c r="C254" s="32"/>
      <c r="D254" s="51"/>
      <c r="E254" s="51"/>
      <c r="F254" s="51"/>
      <c r="G254" s="51"/>
    </row>
    <row r="255" spans="1:7" ht="13.5" thickTop="1" x14ac:dyDescent="0.2">
      <c r="A255" s="33" t="s">
        <v>1</v>
      </c>
      <c r="B255" s="34" t="s">
        <v>2</v>
      </c>
      <c r="C255" s="34" t="s">
        <v>2</v>
      </c>
      <c r="D255" s="52" t="s">
        <v>7</v>
      </c>
      <c r="E255" s="52" t="s">
        <v>7</v>
      </c>
      <c r="F255" s="52" t="s">
        <v>5</v>
      </c>
      <c r="G255" s="53" t="s">
        <v>10</v>
      </c>
    </row>
    <row r="256" spans="1:7" ht="13.5" thickBot="1" x14ac:dyDescent="0.25">
      <c r="A256" s="36" t="s">
        <v>0</v>
      </c>
      <c r="B256" s="37" t="s">
        <v>3</v>
      </c>
      <c r="C256" s="37" t="s">
        <v>4</v>
      </c>
      <c r="D256" s="54" t="s">
        <v>8</v>
      </c>
      <c r="E256" s="54" t="s">
        <v>9</v>
      </c>
      <c r="F256" s="54" t="s">
        <v>6</v>
      </c>
      <c r="G256" s="55" t="s">
        <v>11</v>
      </c>
    </row>
    <row r="257" spans="1:11" ht="13.5" thickTop="1" x14ac:dyDescent="0.2">
      <c r="A257" s="26" t="s">
        <v>12</v>
      </c>
      <c r="B257" s="14">
        <f>'4th FY 2018'!B257</f>
        <v>9</v>
      </c>
      <c r="C257" s="14">
        <f>'4th FY 2018'!C257</f>
        <v>3</v>
      </c>
      <c r="D257" s="48">
        <f>'1st FY 2018'!D257+'2nd FY 2018'!D257+'3rd FY 2018'!D257+'4th FY 2018'!D257</f>
        <v>746516</v>
      </c>
      <c r="E257" s="48">
        <f>'1st FY 2018'!E257+'2nd FY 2018'!E257+'3rd FY 2018'!E257+'4th FY 2018'!E257</f>
        <v>484127.4</v>
      </c>
      <c r="F257" s="48">
        <f>'1st FY 2018'!F257+'2nd FY 2018'!F257+'3rd FY 2018'!F257+'4th FY 2018'!F257</f>
        <v>262388.59999999998</v>
      </c>
      <c r="G257" s="48">
        <f>'1st FY 2018'!G257+'2nd FY 2018'!G257+'3rd FY 2018'!G257+'4th FY 2018'!G257</f>
        <v>68221.149999999994</v>
      </c>
    </row>
    <row r="258" spans="1:11" x14ac:dyDescent="0.2">
      <c r="A258" s="26" t="s">
        <v>13</v>
      </c>
      <c r="B258" s="14">
        <f>'4th FY 2018'!B258</f>
        <v>12</v>
      </c>
      <c r="C258" s="14">
        <f>'4th FY 2018'!C258</f>
        <v>4</v>
      </c>
      <c r="D258" s="48">
        <f>'1st FY 2018'!D258+'2nd FY 2018'!D258+'3rd FY 2018'!D258+'4th FY 2018'!D258</f>
        <v>735986</v>
      </c>
      <c r="E258" s="48">
        <f>'1st FY 2018'!E258+'2nd FY 2018'!E258+'3rd FY 2018'!E258+'4th FY 2018'!E258</f>
        <v>548547.65</v>
      </c>
      <c r="F258" s="48">
        <f>'1st FY 2018'!F258+'2nd FY 2018'!F258+'3rd FY 2018'!F258+'4th FY 2018'!F258</f>
        <v>187438.34999999998</v>
      </c>
      <c r="G258" s="48">
        <f>'1st FY 2018'!G258+'2nd FY 2018'!G258+'3rd FY 2018'!G258+'4th FY 2018'!G258</f>
        <v>48734.12</v>
      </c>
    </row>
    <row r="259" spans="1:11" x14ac:dyDescent="0.2">
      <c r="A259" s="26" t="s">
        <v>14</v>
      </c>
      <c r="B259" s="14">
        <f>'4th FY 2018'!B259</f>
        <v>75</v>
      </c>
      <c r="C259" s="14">
        <f>'4th FY 2018'!C259</f>
        <v>2</v>
      </c>
      <c r="D259" s="48">
        <f>'1st FY 2018'!D259+'2nd FY 2018'!D259+'3rd FY 2018'!D259+'4th FY 2018'!D259</f>
        <v>13212522</v>
      </c>
      <c r="E259" s="48">
        <f>'1st FY 2018'!E259+'2nd FY 2018'!E259+'3rd FY 2018'!E259+'4th FY 2018'!E259</f>
        <v>9060743.3000000007</v>
      </c>
      <c r="F259" s="48">
        <f>'1st FY 2018'!F259+'2nd FY 2018'!F259+'3rd FY 2018'!F259+'4th FY 2018'!F259</f>
        <v>4151778.7</v>
      </c>
      <c r="G259" s="48">
        <f>'1st FY 2018'!G259+'2nd FY 2018'!G259+'3rd FY 2018'!G259+'4th FY 2018'!G259</f>
        <v>1349328.97</v>
      </c>
    </row>
    <row r="260" spans="1:11" x14ac:dyDescent="0.2">
      <c r="A260" s="30" t="s">
        <v>15</v>
      </c>
      <c r="B260" s="30">
        <f t="shared" ref="B260:G260" si="29">SUM(B257:B259)</f>
        <v>96</v>
      </c>
      <c r="C260" s="30">
        <f t="shared" si="29"/>
        <v>9</v>
      </c>
      <c r="D260" s="49">
        <f t="shared" si="29"/>
        <v>14695024</v>
      </c>
      <c r="E260" s="49">
        <f t="shared" si="29"/>
        <v>10093418.350000001</v>
      </c>
      <c r="F260" s="49">
        <f t="shared" si="29"/>
        <v>4601605.6500000004</v>
      </c>
      <c r="G260" s="49">
        <f t="shared" si="29"/>
        <v>1466284.24</v>
      </c>
    </row>
    <row r="261" spans="1:11" x14ac:dyDescent="0.2">
      <c r="A261" s="14"/>
      <c r="B261" s="14"/>
      <c r="C261" s="14"/>
    </row>
    <row r="262" spans="1:11" ht="15.75" x14ac:dyDescent="0.25">
      <c r="A262" s="79" t="s">
        <v>49</v>
      </c>
      <c r="B262" s="79"/>
      <c r="C262" s="79"/>
      <c r="D262" s="79"/>
      <c r="E262" s="79"/>
    </row>
    <row r="263" spans="1:11" ht="16.5" thickBot="1" x14ac:dyDescent="0.3">
      <c r="A263" s="18"/>
      <c r="B263" s="18"/>
      <c r="C263" s="18"/>
      <c r="D263" s="56"/>
      <c r="E263" s="56"/>
    </row>
    <row r="264" spans="1:11" ht="13.5" customHeight="1" thickTop="1" x14ac:dyDescent="0.2">
      <c r="A264" s="80" t="s">
        <v>54</v>
      </c>
      <c r="B264" s="82" t="s">
        <v>55</v>
      </c>
      <c r="C264" s="84" t="s">
        <v>56</v>
      </c>
      <c r="D264" s="74" t="s">
        <v>65</v>
      </c>
      <c r="E264" s="74" t="s">
        <v>64</v>
      </c>
      <c r="F264" s="74" t="s">
        <v>62</v>
      </c>
      <c r="G264" s="76" t="s">
        <v>63</v>
      </c>
      <c r="H264" s="14"/>
      <c r="I264" s="14"/>
      <c r="J264" s="14"/>
      <c r="K264" s="14"/>
    </row>
    <row r="265" spans="1:11" ht="13.5" thickBot="1" x14ac:dyDescent="0.25">
      <c r="A265" s="81"/>
      <c r="B265" s="83"/>
      <c r="C265" s="85"/>
      <c r="D265" s="75"/>
      <c r="E265" s="75"/>
      <c r="F265" s="75"/>
      <c r="G265" s="77"/>
      <c r="H265" s="17"/>
      <c r="I265" s="17"/>
      <c r="J265" s="17"/>
      <c r="K265" s="17"/>
    </row>
    <row r="266" spans="1:11" ht="13.5" thickTop="1" x14ac:dyDescent="0.2"/>
    <row r="267" spans="1:11" x14ac:dyDescent="0.2">
      <c r="A267" s="13" t="s">
        <v>12</v>
      </c>
      <c r="B267" s="41">
        <f>SUMIF($A$1:$A$260,"TYPE 1",$B$1:$B$260)</f>
        <v>2902</v>
      </c>
      <c r="C267" s="41">
        <f>SUMIF($A$1:$A$260,"TYPE 1",$C$1:$C$260)</f>
        <v>978</v>
      </c>
      <c r="D267" s="40">
        <f>SUMIF($A$1:$A$260,"TYPE 1",$D$1:$D$260)</f>
        <v>274665937.75</v>
      </c>
      <c r="E267" s="40">
        <f>SUMIF($A$1:$A$260,"TYPE 1",$E$1:$E$260)</f>
        <v>184999878.75</v>
      </c>
      <c r="F267" s="40">
        <f>SUMIF($A$1:$A$260,"TYPE 1",$F$1:$F$260)</f>
        <v>89666059.000000015</v>
      </c>
      <c r="G267" s="40">
        <f>SUMIF($A$1:$A$260,"TYPE 1",$G$1:$G$260)</f>
        <v>23313234.459999993</v>
      </c>
      <c r="H267" s="15"/>
      <c r="I267" s="15"/>
      <c r="J267" s="15"/>
      <c r="K267" s="15"/>
    </row>
    <row r="268" spans="1:11" x14ac:dyDescent="0.2">
      <c r="A268" s="13" t="s">
        <v>13</v>
      </c>
      <c r="B268" s="41">
        <f>SUMIF($A$1:$A$260,"TYPE 2",$B$1:$B$260)</f>
        <v>1527</v>
      </c>
      <c r="C268" s="41">
        <f>SUMIF($A$1:$A$260,"TYPE 2",$C$1:$C$260)</f>
        <v>536</v>
      </c>
      <c r="D268" s="40">
        <f>SUMIF($A$1:$A$260,"TYPE 2",$D$1:$D$260)</f>
        <v>115155428.75</v>
      </c>
      <c r="E268" s="40">
        <f>SUMIF($A$1:$A$260,"TYPE 2",$E$1:$E$260)</f>
        <v>77866702.549999997</v>
      </c>
      <c r="F268" s="40">
        <f>SUMIF($A$1:$A$260,"TYPE 2",$F$1:$F$260)</f>
        <v>37288726.200000003</v>
      </c>
      <c r="G268" s="40">
        <f>SUMIF($A$1:$A$260,"TYPE 2",$G$1:$G$260)</f>
        <v>9695097.4300000016</v>
      </c>
      <c r="H268" s="15"/>
      <c r="I268" s="15"/>
      <c r="J268" s="15"/>
      <c r="K268" s="15"/>
    </row>
    <row r="269" spans="1:11" x14ac:dyDescent="0.2">
      <c r="A269" s="13" t="s">
        <v>16</v>
      </c>
      <c r="B269" s="41">
        <f>SUMIF($A$1:$A$260,"TYPE 3",$B$1:$B$260)</f>
        <v>52</v>
      </c>
      <c r="C269" s="41">
        <f>SUMIF($A$1:$A$260,"TYPE 3",$C$1:$C$260)</f>
        <v>9</v>
      </c>
      <c r="D269" s="40">
        <f>SUMIF($A$1:$A$260,"TYPE 3",$D$1:$D$260)</f>
        <v>4055386</v>
      </c>
      <c r="E269" s="40">
        <f>SUMIF($A$1:$A$260,"TYPE 3",$E$1:$E$260)</f>
        <v>2801493.3000000003</v>
      </c>
      <c r="F269" s="40">
        <f>SUMIF($A$1:$A$260,"TYPE 3",$F$1:$F$260)</f>
        <v>1253892.7</v>
      </c>
      <c r="G269" s="40">
        <f>SUMIF($A$1:$A$260,"TYPE 3",$G$1:$G$260)</f>
        <v>326012.52</v>
      </c>
      <c r="H269" s="15"/>
      <c r="I269" s="15"/>
      <c r="J269" s="15"/>
      <c r="K269" s="15"/>
    </row>
    <row r="270" spans="1:11" x14ac:dyDescent="0.2">
      <c r="A270" s="13" t="s">
        <v>17</v>
      </c>
      <c r="B270" s="41">
        <f>SUMIF($A$1:$A$260,"TYPE 4",$B$1:$B$260)</f>
        <v>1104</v>
      </c>
      <c r="C270" s="41">
        <f>SUMIF($A$1:$A$260,"TYPE 4",$C$1:$C$260)</f>
        <v>14</v>
      </c>
      <c r="D270" s="40">
        <f>SUMIF($A$1:$A$260,"TYPE 4",$D$1:$D$260)</f>
        <v>155359471</v>
      </c>
      <c r="E270" s="40">
        <f>SUMIF($A$1:$A$260,"TYPE 4",$E$1:$E$260)</f>
        <v>110556678.15000001</v>
      </c>
      <c r="F270" s="40">
        <f>SUMIF($A$1:$A$260,"TYPE 4",$F$1:$F$260)</f>
        <v>44802792.850000001</v>
      </c>
      <c r="G270" s="40">
        <f>SUMIF($A$1:$A$260,"TYPE 4",$G$1:$G$260)</f>
        <v>8064513.3300000001</v>
      </c>
      <c r="H270" s="15"/>
      <c r="I270" s="15"/>
      <c r="J270" s="15"/>
      <c r="K270" s="15"/>
    </row>
    <row r="271" spans="1:11" ht="15" x14ac:dyDescent="0.35">
      <c r="A271" s="13" t="s">
        <v>14</v>
      </c>
      <c r="B271" s="41">
        <f>SUMIF($A$1:$A$260,"TYPE 5",$B$1:$B$260)</f>
        <v>7905</v>
      </c>
      <c r="C271" s="41">
        <f>SUMIF($A$1:$A$260,"TYPE 5",$C$1:$C$260)</f>
        <v>202</v>
      </c>
      <c r="D271" s="40">
        <f>SUMIF($A$1:$A$260,"TYPE 5",$D$1:$D$260)</f>
        <v>1385577150.5</v>
      </c>
      <c r="E271" s="40">
        <f>SUMIF($A$1:$A$260,"TYPE 5",$E$1:$E$260)</f>
        <v>974914409.72999978</v>
      </c>
      <c r="F271" s="40">
        <f>SUMIF($A$1:$A$260,"TYPE 5",$F$1:$F$260)</f>
        <v>410662740.76999998</v>
      </c>
      <c r="G271" s="40">
        <f>SUMIF($A$1:$A$260,"TYPE 5",$G$1:$G$260)</f>
        <v>133465491.82000002</v>
      </c>
      <c r="H271" s="16"/>
      <c r="I271" s="16"/>
      <c r="J271" s="16"/>
      <c r="K271" s="16"/>
    </row>
    <row r="272" spans="1:11" ht="13.5" thickBot="1" x14ac:dyDescent="0.25">
      <c r="A272" s="13" t="s">
        <v>15</v>
      </c>
      <c r="B272" s="42">
        <f t="shared" ref="B272:G272" si="30">SUM(B267:B271)</f>
        <v>13490</v>
      </c>
      <c r="C272" s="42">
        <f t="shared" si="30"/>
        <v>1739</v>
      </c>
      <c r="D272" s="57">
        <f t="shared" si="30"/>
        <v>1934813374</v>
      </c>
      <c r="E272" s="57">
        <f t="shared" si="30"/>
        <v>1351139162.4799998</v>
      </c>
      <c r="F272" s="57">
        <f t="shared" si="30"/>
        <v>583674211.51999998</v>
      </c>
      <c r="G272" s="57">
        <f t="shared" si="30"/>
        <v>174864349.56</v>
      </c>
      <c r="H272" s="15"/>
      <c r="I272" s="15"/>
      <c r="J272" s="15"/>
      <c r="K272" s="15"/>
    </row>
    <row r="273" spans="1:7" ht="13.5" thickTop="1" x14ac:dyDescent="0.2">
      <c r="A273" s="78"/>
      <c r="B273" s="78"/>
      <c r="C273" s="78"/>
      <c r="D273" s="78"/>
      <c r="E273" s="48"/>
      <c r="F273" s="63"/>
      <c r="G273" s="63"/>
    </row>
    <row r="274" spans="1:7" x14ac:dyDescent="0.2">
      <c r="A274" s="13" t="s">
        <v>57</v>
      </c>
      <c r="B274" s="13"/>
      <c r="C274" s="13"/>
      <c r="D274" s="58"/>
      <c r="E274" s="48"/>
    </row>
    <row r="275" spans="1:7" x14ac:dyDescent="0.2">
      <c r="A275" s="9" t="s">
        <v>58</v>
      </c>
    </row>
    <row r="276" spans="1:7" x14ac:dyDescent="0.2">
      <c r="A276" s="9" t="s">
        <v>59</v>
      </c>
    </row>
    <row r="277" spans="1:7" x14ac:dyDescent="0.2">
      <c r="A277" s="9" t="s">
        <v>60</v>
      </c>
    </row>
    <row r="278" spans="1:7" x14ac:dyDescent="0.2">
      <c r="A278" s="9" t="s">
        <v>61</v>
      </c>
    </row>
    <row r="280" spans="1:7" x14ac:dyDescent="0.2">
      <c r="A280" s="9" t="s">
        <v>66</v>
      </c>
    </row>
  </sheetData>
  <mergeCells count="9">
    <mergeCell ref="F264:F265"/>
    <mergeCell ref="G264:G265"/>
    <mergeCell ref="A273:D273"/>
    <mergeCell ref="A262:E262"/>
    <mergeCell ref="A264:A265"/>
    <mergeCell ref="B264:B265"/>
    <mergeCell ref="C264:C265"/>
    <mergeCell ref="D264:D265"/>
    <mergeCell ref="E264:E265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2018
</oddHeader>
    <oddFooter>&amp;CPage &amp;P&amp;Rprepared by LSP Gaming Audit</oddFooter>
  </headerFooter>
  <rowBreaks count="5" manualBreakCount="5">
    <brk id="50" max="16383" man="1"/>
    <brk id="100" max="16383" man="1"/>
    <brk id="149" max="16383" man="1"/>
    <brk id="201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topLeftCell="A259" zoomScale="200" zoomScaleNormal="200" zoomScalePageLayoutView="200" workbookViewId="0">
      <selection activeCell="F9" sqref="F9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6">
        <v>67</v>
      </c>
      <c r="C4" s="66">
        <v>22</v>
      </c>
      <c r="D4" s="65">
        <v>1166132</v>
      </c>
      <c r="E4" s="65">
        <v>795364.85</v>
      </c>
      <c r="F4" s="67">
        <f>SUM(D4-E4)</f>
        <v>370767.15</v>
      </c>
      <c r="G4" s="65">
        <v>96399.62</v>
      </c>
    </row>
    <row r="5" spans="1:8" x14ac:dyDescent="0.2">
      <c r="A5" s="14" t="s">
        <v>13</v>
      </c>
      <c r="B5" s="66">
        <v>28</v>
      </c>
      <c r="C5" s="66">
        <v>10</v>
      </c>
      <c r="D5" s="65">
        <v>498679</v>
      </c>
      <c r="E5" s="65">
        <v>355502.45</v>
      </c>
      <c r="F5" s="67">
        <f>SUM(D5-E5)</f>
        <v>143176.54999999999</v>
      </c>
      <c r="G5" s="65">
        <v>37225.980000000003</v>
      </c>
    </row>
    <row r="6" spans="1:8" x14ac:dyDescent="0.2">
      <c r="A6" s="26" t="s">
        <v>14</v>
      </c>
      <c r="B6" s="66">
        <v>387</v>
      </c>
      <c r="C6" s="66">
        <v>9</v>
      </c>
      <c r="D6" s="65">
        <v>18524481</v>
      </c>
      <c r="E6" s="65">
        <v>13214469.35</v>
      </c>
      <c r="F6" s="68">
        <f>SUM(D6-E6)</f>
        <v>5310011.6500000004</v>
      </c>
      <c r="G6" s="65">
        <v>1725755.06</v>
      </c>
    </row>
    <row r="7" spans="1:8" x14ac:dyDescent="0.2">
      <c r="A7" s="30" t="s">
        <v>15</v>
      </c>
      <c r="B7" s="30">
        <f t="shared" ref="B7:G7" si="0">SUM(B4:B6)</f>
        <v>482</v>
      </c>
      <c r="C7" s="30">
        <f t="shared" si="0"/>
        <v>41</v>
      </c>
      <c r="D7" s="70">
        <f t="shared" si="0"/>
        <v>20189292</v>
      </c>
      <c r="E7" s="70">
        <f t="shared" si="0"/>
        <v>14365336.65</v>
      </c>
      <c r="F7" s="69">
        <f>SUM(F4:F6)</f>
        <v>5823955.3500000006</v>
      </c>
      <c r="G7" s="70">
        <f t="shared" si="0"/>
        <v>1859380.6600000001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26">
        <v>31</v>
      </c>
      <c r="C12" s="26">
        <v>10</v>
      </c>
      <c r="D12" s="29">
        <v>526393</v>
      </c>
      <c r="E12" s="29">
        <v>358768.75</v>
      </c>
      <c r="F12" s="29">
        <f>SUM(D12-E12)</f>
        <v>167624.25</v>
      </c>
      <c r="G12" s="29">
        <v>43582.31</v>
      </c>
    </row>
    <row r="13" spans="1:8" x14ac:dyDescent="0.2">
      <c r="A13" s="26" t="s">
        <v>13</v>
      </c>
      <c r="B13" s="26">
        <v>15</v>
      </c>
      <c r="C13" s="26">
        <v>5</v>
      </c>
      <c r="D13" s="29">
        <v>243750.75</v>
      </c>
      <c r="E13" s="29">
        <v>160040.9</v>
      </c>
      <c r="F13" s="29">
        <f>SUM(D13-E13)</f>
        <v>83709.850000000006</v>
      </c>
      <c r="G13" s="29">
        <v>21764.59</v>
      </c>
    </row>
    <row r="14" spans="1:8" x14ac:dyDescent="0.2">
      <c r="A14" s="26" t="s">
        <v>14</v>
      </c>
      <c r="B14" s="26">
        <v>108</v>
      </c>
      <c r="C14" s="26">
        <v>3</v>
      </c>
      <c r="D14" s="29">
        <v>3662960</v>
      </c>
      <c r="E14" s="29">
        <v>2562140.7999999998</v>
      </c>
      <c r="F14" s="39">
        <f>SUM(D14-E14)</f>
        <v>1100819.2000000002</v>
      </c>
      <c r="G14" s="29">
        <v>357766.59</v>
      </c>
    </row>
    <row r="15" spans="1:8" x14ac:dyDescent="0.2">
      <c r="A15" s="30" t="s">
        <v>15</v>
      </c>
      <c r="B15" s="30">
        <f t="shared" ref="B15:G15" si="1">SUM(B12:B14)</f>
        <v>154</v>
      </c>
      <c r="C15" s="30">
        <f t="shared" si="1"/>
        <v>18</v>
      </c>
      <c r="D15" s="31">
        <f t="shared" si="1"/>
        <v>4433103.75</v>
      </c>
      <c r="E15" s="31">
        <f t="shared" si="1"/>
        <v>3080950.4499999997</v>
      </c>
      <c r="F15" s="31">
        <f t="shared" si="1"/>
        <v>1352153.3000000003</v>
      </c>
      <c r="G15" s="31">
        <f t="shared" si="1"/>
        <v>423113.49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26">
        <v>24</v>
      </c>
      <c r="C20" s="26">
        <v>8</v>
      </c>
      <c r="D20" s="25">
        <v>450541</v>
      </c>
      <c r="E20" s="25">
        <v>300474.25</v>
      </c>
      <c r="F20" s="25">
        <f>SUM(D20-E20)</f>
        <v>150066.75</v>
      </c>
      <c r="G20" s="25">
        <v>39017.43</v>
      </c>
    </row>
    <row r="21" spans="1:7" x14ac:dyDescent="0.2">
      <c r="A21" s="26" t="s">
        <v>13</v>
      </c>
      <c r="B21" s="26">
        <v>14</v>
      </c>
      <c r="C21" s="26">
        <v>6</v>
      </c>
      <c r="D21" s="25">
        <v>139798.75</v>
      </c>
      <c r="E21" s="25">
        <v>91176.7</v>
      </c>
      <c r="F21" s="25">
        <f>SUM(D21-E21)</f>
        <v>48622.05</v>
      </c>
      <c r="G21" s="25">
        <v>12641.76</v>
      </c>
    </row>
    <row r="22" spans="1:7" x14ac:dyDescent="0.2">
      <c r="A22" s="26" t="s">
        <v>14</v>
      </c>
      <c r="B22" s="26">
        <v>83</v>
      </c>
      <c r="C22" s="26">
        <v>3</v>
      </c>
      <c r="D22" s="25">
        <v>2354414</v>
      </c>
      <c r="E22" s="25">
        <v>1608415.6</v>
      </c>
      <c r="F22" s="25">
        <f>SUM(D22-E22)</f>
        <v>745998.39999999991</v>
      </c>
      <c r="G22" s="25">
        <v>242449.68</v>
      </c>
    </row>
    <row r="23" spans="1:7" x14ac:dyDescent="0.2">
      <c r="A23" s="30" t="s">
        <v>15</v>
      </c>
      <c r="B23" s="30">
        <f t="shared" ref="B23:G23" si="2">SUM(B20:B22)</f>
        <v>121</v>
      </c>
      <c r="C23" s="30">
        <f t="shared" si="2"/>
        <v>17</v>
      </c>
      <c r="D23" s="31">
        <f t="shared" si="2"/>
        <v>2944753.75</v>
      </c>
      <c r="E23" s="31">
        <f t="shared" si="2"/>
        <v>2000066.55</v>
      </c>
      <c r="F23" s="31">
        <f t="shared" si="2"/>
        <v>944687.2</v>
      </c>
      <c r="G23" s="31">
        <f t="shared" si="2"/>
        <v>294108.87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26">
        <v>79</v>
      </c>
      <c r="C28" s="26">
        <v>27</v>
      </c>
      <c r="D28" s="25">
        <v>1382189</v>
      </c>
      <c r="E28" s="25">
        <v>926737.25</v>
      </c>
      <c r="F28" s="25">
        <f>SUM(D28-E28)</f>
        <v>455451.75</v>
      </c>
      <c r="G28" s="25">
        <v>118417.63</v>
      </c>
    </row>
    <row r="29" spans="1:7" x14ac:dyDescent="0.2">
      <c r="A29" s="26" t="s">
        <v>13</v>
      </c>
      <c r="B29" s="26">
        <v>43</v>
      </c>
      <c r="C29" s="26">
        <v>15</v>
      </c>
      <c r="D29" s="25">
        <v>742728.75</v>
      </c>
      <c r="E29" s="25">
        <v>477024.8</v>
      </c>
      <c r="F29" s="25">
        <f>SUM(D29-E29)</f>
        <v>265703.95</v>
      </c>
      <c r="G29" s="25">
        <v>69083.08</v>
      </c>
    </row>
    <row r="30" spans="1:7" x14ac:dyDescent="0.2">
      <c r="A30" s="26" t="s">
        <v>16</v>
      </c>
      <c r="B30" s="26">
        <v>12</v>
      </c>
      <c r="C30" s="26">
        <v>1</v>
      </c>
      <c r="D30" s="25">
        <v>304682</v>
      </c>
      <c r="E30" s="25">
        <v>191521.05</v>
      </c>
      <c r="F30" s="25">
        <f>SUM(D30-E30)</f>
        <v>113160.95000000001</v>
      </c>
      <c r="G30" s="25">
        <v>29421.85</v>
      </c>
    </row>
    <row r="31" spans="1:7" x14ac:dyDescent="0.2">
      <c r="A31" s="26" t="s">
        <v>14</v>
      </c>
      <c r="B31" s="26">
        <v>114</v>
      </c>
      <c r="C31" s="26">
        <v>4</v>
      </c>
      <c r="D31" s="25">
        <v>4139491</v>
      </c>
      <c r="E31" s="25">
        <v>2746733.1</v>
      </c>
      <c r="F31" s="25">
        <f>SUM(D31-E31)</f>
        <v>1392757.9</v>
      </c>
      <c r="G31" s="25">
        <v>452646.65</v>
      </c>
    </row>
    <row r="32" spans="1:7" x14ac:dyDescent="0.2">
      <c r="A32" s="30" t="s">
        <v>15</v>
      </c>
      <c r="B32" s="30">
        <f t="shared" ref="B32:G32" si="3">SUM(B28:B31)</f>
        <v>248</v>
      </c>
      <c r="C32" s="30">
        <f t="shared" si="3"/>
        <v>47</v>
      </c>
      <c r="D32" s="31">
        <f t="shared" si="3"/>
        <v>6569090.75</v>
      </c>
      <c r="E32" s="31">
        <f t="shared" si="3"/>
        <v>4342016.2</v>
      </c>
      <c r="F32" s="31">
        <f t="shared" si="3"/>
        <v>2227074.5499999998</v>
      </c>
      <c r="G32" s="31">
        <f t="shared" si="3"/>
        <v>669569.21000000008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26">
        <v>155</v>
      </c>
      <c r="C37" s="26">
        <v>52</v>
      </c>
      <c r="D37" s="25">
        <v>3762874</v>
      </c>
      <c r="E37" s="25">
        <v>2497824.65</v>
      </c>
      <c r="F37" s="25">
        <f>SUM(D37-E37)</f>
        <v>1265049.3500000001</v>
      </c>
      <c r="G37" s="25">
        <v>328913.13</v>
      </c>
    </row>
    <row r="38" spans="1:7" x14ac:dyDescent="0.2">
      <c r="A38" s="26" t="s">
        <v>13</v>
      </c>
      <c r="B38" s="26">
        <v>57</v>
      </c>
      <c r="C38" s="26">
        <v>20</v>
      </c>
      <c r="D38" s="25">
        <v>1044158</v>
      </c>
      <c r="E38" s="25">
        <v>668322.05000000005</v>
      </c>
      <c r="F38" s="25">
        <f>SUM(D38-E38)</f>
        <v>375835.94999999995</v>
      </c>
      <c r="G38" s="25">
        <v>97717.52</v>
      </c>
    </row>
    <row r="39" spans="1:7" x14ac:dyDescent="0.2">
      <c r="A39" s="26" t="s">
        <v>16</v>
      </c>
      <c r="B39" s="26">
        <v>9</v>
      </c>
      <c r="C39" s="26">
        <v>1</v>
      </c>
      <c r="D39" s="25">
        <v>40317</v>
      </c>
      <c r="E39" s="25">
        <v>28252.35</v>
      </c>
      <c r="F39" s="25">
        <f>SUM(D39-E39)</f>
        <v>12064.650000000001</v>
      </c>
      <c r="G39" s="25">
        <v>3136.81</v>
      </c>
    </row>
    <row r="40" spans="1:7" x14ac:dyDescent="0.2">
      <c r="A40" s="26" t="s">
        <v>14</v>
      </c>
      <c r="B40" s="26">
        <v>444</v>
      </c>
      <c r="C40" s="26">
        <v>14</v>
      </c>
      <c r="D40" s="25">
        <v>17462767</v>
      </c>
      <c r="E40" s="25">
        <v>11804901.85</v>
      </c>
      <c r="F40" s="25">
        <f>SUM(D40-E40)</f>
        <v>5657865.1500000004</v>
      </c>
      <c r="G40" s="25">
        <v>1838807.87</v>
      </c>
    </row>
    <row r="41" spans="1:7" x14ac:dyDescent="0.2">
      <c r="A41" s="30" t="s">
        <v>15</v>
      </c>
      <c r="B41" s="30">
        <f t="shared" ref="B41:G41" si="4">SUM(B37:B40)</f>
        <v>665</v>
      </c>
      <c r="C41" s="30">
        <f t="shared" si="4"/>
        <v>87</v>
      </c>
      <c r="D41" s="31">
        <f t="shared" si="4"/>
        <v>22310116</v>
      </c>
      <c r="E41" s="31">
        <f t="shared" si="4"/>
        <v>14999300.9</v>
      </c>
      <c r="F41" s="31">
        <f t="shared" si="4"/>
        <v>7310815.1000000006</v>
      </c>
      <c r="G41" s="31">
        <f t="shared" si="4"/>
        <v>2268575.33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26">
        <v>163</v>
      </c>
      <c r="C46" s="26">
        <v>55</v>
      </c>
      <c r="D46" s="25">
        <v>3730424</v>
      </c>
      <c r="E46" s="25">
        <v>2481085.4500000002</v>
      </c>
      <c r="F46" s="25">
        <f>SUM(D46-E46)</f>
        <v>1249338.5499999998</v>
      </c>
      <c r="G46" s="25">
        <v>324828.44</v>
      </c>
    </row>
    <row r="47" spans="1:7" x14ac:dyDescent="0.2">
      <c r="A47" s="26" t="s">
        <v>13</v>
      </c>
      <c r="B47" s="26">
        <v>55</v>
      </c>
      <c r="C47" s="26">
        <v>21</v>
      </c>
      <c r="D47" s="25">
        <v>1308718</v>
      </c>
      <c r="E47" s="25">
        <v>862070.25</v>
      </c>
      <c r="F47" s="25">
        <f>SUM(D47-E47)</f>
        <v>446647.75</v>
      </c>
      <c r="G47" s="25">
        <v>116128.56</v>
      </c>
    </row>
    <row r="48" spans="1:7" x14ac:dyDescent="0.2">
      <c r="A48" s="26" t="s">
        <v>14</v>
      </c>
      <c r="B48" s="26">
        <v>793</v>
      </c>
      <c r="C48" s="26">
        <v>22</v>
      </c>
      <c r="D48" s="25">
        <v>27583507</v>
      </c>
      <c r="E48" s="25">
        <v>19010371.050000001</v>
      </c>
      <c r="F48" s="25">
        <f>SUM(D48-E48)</f>
        <v>8573135.9499999993</v>
      </c>
      <c r="G48" s="25">
        <v>2786271.51</v>
      </c>
    </row>
    <row r="49" spans="1:7" x14ac:dyDescent="0.2">
      <c r="A49" s="30" t="s">
        <v>15</v>
      </c>
      <c r="B49" s="30">
        <f t="shared" ref="B49:G49" si="5">SUM(B46:B48)</f>
        <v>1011</v>
      </c>
      <c r="C49" s="30">
        <f t="shared" si="5"/>
        <v>98</v>
      </c>
      <c r="D49" s="31">
        <f t="shared" si="5"/>
        <v>32622649</v>
      </c>
      <c r="E49" s="31">
        <f t="shared" si="5"/>
        <v>22353526.75</v>
      </c>
      <c r="F49" s="31">
        <f t="shared" si="5"/>
        <v>10269122.25</v>
      </c>
      <c r="G49" s="31">
        <f t="shared" si="5"/>
        <v>3227228.51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26">
        <v>6</v>
      </c>
      <c r="C54" s="26">
        <v>2</v>
      </c>
      <c r="D54" s="25">
        <v>113451</v>
      </c>
      <c r="E54" s="25">
        <v>63749.9</v>
      </c>
      <c r="F54" s="25">
        <f>SUM(D54-E54)</f>
        <v>49701.1</v>
      </c>
      <c r="G54" s="25">
        <v>12922.29</v>
      </c>
    </row>
    <row r="55" spans="1:7" x14ac:dyDescent="0.2">
      <c r="A55" s="26" t="s">
        <v>13</v>
      </c>
      <c r="B55" s="26">
        <v>6</v>
      </c>
      <c r="C55" s="26">
        <v>2</v>
      </c>
      <c r="D55" s="25">
        <v>169704</v>
      </c>
      <c r="E55" s="25">
        <v>116636.6</v>
      </c>
      <c r="F55" s="25">
        <f>SUM(D55-E55)</f>
        <v>53067.399999999994</v>
      </c>
      <c r="G55" s="25">
        <v>13797.53</v>
      </c>
    </row>
    <row r="56" spans="1:7" x14ac:dyDescent="0.2">
      <c r="A56" s="26"/>
      <c r="B56" s="26"/>
      <c r="C56" s="26"/>
      <c r="D56" s="25"/>
      <c r="E56" s="25"/>
      <c r="F56" s="25"/>
      <c r="G56" s="25"/>
    </row>
    <row r="57" spans="1:7" x14ac:dyDescent="0.2">
      <c r="A57" s="30" t="s">
        <v>15</v>
      </c>
      <c r="B57" s="30">
        <f t="shared" ref="B57:G57" si="6">SUM(B54:B55)</f>
        <v>12</v>
      </c>
      <c r="C57" s="30">
        <f t="shared" si="6"/>
        <v>4</v>
      </c>
      <c r="D57" s="31">
        <f t="shared" si="6"/>
        <v>283155</v>
      </c>
      <c r="E57" s="31">
        <f t="shared" si="6"/>
        <v>180386.5</v>
      </c>
      <c r="F57" s="31">
        <f t="shared" si="6"/>
        <v>102768.5</v>
      </c>
      <c r="G57" s="31">
        <f t="shared" si="6"/>
        <v>26719.82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12</v>
      </c>
      <c r="C62" s="26">
        <v>4</v>
      </c>
      <c r="D62" s="25">
        <v>60051</v>
      </c>
      <c r="E62" s="25">
        <v>33820.949999999997</v>
      </c>
      <c r="F62" s="25">
        <f>SUM(D62-E62)</f>
        <v>26230.050000000003</v>
      </c>
      <c r="G62" s="25">
        <v>6819.85</v>
      </c>
    </row>
    <row r="63" spans="1:7" x14ac:dyDescent="0.2">
      <c r="A63" s="26" t="s">
        <v>13</v>
      </c>
      <c r="B63" s="26">
        <v>3</v>
      </c>
      <c r="C63" s="26">
        <v>1</v>
      </c>
      <c r="D63" s="25">
        <v>16191</v>
      </c>
      <c r="E63" s="25">
        <v>7284.4</v>
      </c>
      <c r="F63" s="25">
        <f>SUM(D63-E63)</f>
        <v>8906.6</v>
      </c>
      <c r="G63" s="25">
        <v>2315.73</v>
      </c>
    </row>
    <row r="64" spans="1:7" x14ac:dyDescent="0.2">
      <c r="A64" s="26" t="s">
        <v>14</v>
      </c>
      <c r="B64" s="26">
        <v>161</v>
      </c>
      <c r="C64" s="26">
        <v>5</v>
      </c>
      <c r="D64" s="25">
        <v>5677111</v>
      </c>
      <c r="E64" s="25">
        <v>4010596.8</v>
      </c>
      <c r="F64" s="25">
        <f>SUM(D64-E64)</f>
        <v>1666514.2000000002</v>
      </c>
      <c r="G64" s="25">
        <v>541617.59</v>
      </c>
    </row>
    <row r="65" spans="1:7" x14ac:dyDescent="0.2">
      <c r="A65" s="30" t="s">
        <v>15</v>
      </c>
      <c r="B65" s="30">
        <f t="shared" ref="B65:G65" si="7">SUM(B62:B64)</f>
        <v>176</v>
      </c>
      <c r="C65" s="30">
        <f t="shared" si="7"/>
        <v>10</v>
      </c>
      <c r="D65" s="31">
        <f t="shared" si="7"/>
        <v>5753353</v>
      </c>
      <c r="E65" s="31">
        <f t="shared" si="7"/>
        <v>4051702.15</v>
      </c>
      <c r="F65" s="31">
        <f t="shared" si="7"/>
        <v>1701650.85</v>
      </c>
      <c r="G65" s="31">
        <f t="shared" si="7"/>
        <v>550753.16999999993</v>
      </c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ht="13.5" thickBot="1" x14ac:dyDescent="0.25">
      <c r="A67" s="24" t="s">
        <v>26</v>
      </c>
      <c r="B67" s="24"/>
      <c r="C67" s="32"/>
      <c r="D67" s="32"/>
      <c r="E67" s="32"/>
      <c r="F67" s="32"/>
      <c r="G67" s="32"/>
    </row>
    <row r="68" spans="1:7" ht="13.5" thickTop="1" x14ac:dyDescent="0.2">
      <c r="A68" s="33" t="s">
        <v>1</v>
      </c>
      <c r="B68" s="34" t="s">
        <v>2</v>
      </c>
      <c r="C68" s="34" t="s">
        <v>2</v>
      </c>
      <c r="D68" s="34" t="s">
        <v>7</v>
      </c>
      <c r="E68" s="34" t="s">
        <v>7</v>
      </c>
      <c r="F68" s="34" t="s">
        <v>5</v>
      </c>
      <c r="G68" s="35" t="s">
        <v>10</v>
      </c>
    </row>
    <row r="69" spans="1:7" ht="13.5" thickBot="1" x14ac:dyDescent="0.25">
      <c r="A69" s="36" t="s">
        <v>0</v>
      </c>
      <c r="B69" s="37" t="s">
        <v>3</v>
      </c>
      <c r="C69" s="37" t="s">
        <v>4</v>
      </c>
      <c r="D69" s="37" t="s">
        <v>8</v>
      </c>
      <c r="E69" s="37" t="s">
        <v>9</v>
      </c>
      <c r="F69" s="37" t="s">
        <v>6</v>
      </c>
      <c r="G69" s="38" t="s">
        <v>11</v>
      </c>
    </row>
    <row r="70" spans="1:7" ht="13.5" thickTop="1" x14ac:dyDescent="0.2">
      <c r="A70" s="26" t="s">
        <v>12</v>
      </c>
      <c r="B70" s="26">
        <v>12</v>
      </c>
      <c r="C70" s="26">
        <v>4</v>
      </c>
      <c r="D70" s="25">
        <v>483844</v>
      </c>
      <c r="E70" s="25">
        <v>323035.40000000002</v>
      </c>
      <c r="F70" s="25">
        <f>SUM(D70-E70)</f>
        <v>160808.59999999998</v>
      </c>
      <c r="G70" s="25">
        <v>41810.28</v>
      </c>
    </row>
    <row r="71" spans="1:7" x14ac:dyDescent="0.2">
      <c r="A71" s="26" t="s">
        <v>13</v>
      </c>
      <c r="B71" s="26">
        <v>3</v>
      </c>
      <c r="C71" s="26">
        <v>1</v>
      </c>
      <c r="D71" s="25">
        <v>47741</v>
      </c>
      <c r="E71" s="25">
        <v>22754.9</v>
      </c>
      <c r="F71" s="25">
        <f>SUM(D71-E71)</f>
        <v>24986.1</v>
      </c>
      <c r="G71" s="25">
        <v>6496.42</v>
      </c>
    </row>
    <row r="72" spans="1:7" x14ac:dyDescent="0.2">
      <c r="A72" s="26" t="s">
        <v>14</v>
      </c>
      <c r="B72" s="26">
        <v>20</v>
      </c>
      <c r="C72" s="26">
        <v>1</v>
      </c>
      <c r="D72" s="25">
        <v>981698</v>
      </c>
      <c r="E72" s="25">
        <v>702783.2</v>
      </c>
      <c r="F72" s="25">
        <f>SUM(D72-E72)</f>
        <v>278914.80000000005</v>
      </c>
      <c r="G72" s="25">
        <v>90647.4</v>
      </c>
    </row>
    <row r="73" spans="1:7" x14ac:dyDescent="0.2">
      <c r="A73" s="30" t="s">
        <v>15</v>
      </c>
      <c r="B73" s="30">
        <f t="shared" ref="B73:G73" si="8">SUM(B70:B72)</f>
        <v>35</v>
      </c>
      <c r="C73" s="30">
        <f t="shared" si="8"/>
        <v>6</v>
      </c>
      <c r="D73" s="31">
        <f t="shared" si="8"/>
        <v>1513283</v>
      </c>
      <c r="E73" s="31">
        <f t="shared" si="8"/>
        <v>1048573.5</v>
      </c>
      <c r="F73" s="31">
        <f t="shared" si="8"/>
        <v>464709.5</v>
      </c>
      <c r="G73" s="31">
        <f t="shared" si="8"/>
        <v>138954.09999999998</v>
      </c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ht="13.5" thickBot="1" x14ac:dyDescent="0.25">
      <c r="A75" s="24" t="s">
        <v>27</v>
      </c>
      <c r="B75" s="24"/>
      <c r="C75" s="32"/>
      <c r="D75" s="32"/>
      <c r="E75" s="32"/>
      <c r="F75" s="32"/>
      <c r="G75" s="32"/>
    </row>
    <row r="76" spans="1:7" ht="13.5" thickTop="1" x14ac:dyDescent="0.2">
      <c r="A76" s="33" t="s">
        <v>1</v>
      </c>
      <c r="B76" s="34" t="s">
        <v>2</v>
      </c>
      <c r="C76" s="34" t="s">
        <v>2</v>
      </c>
      <c r="D76" s="34" t="s">
        <v>7</v>
      </c>
      <c r="E76" s="34" t="s">
        <v>7</v>
      </c>
      <c r="F76" s="34" t="s">
        <v>5</v>
      </c>
      <c r="G76" s="35" t="s">
        <v>10</v>
      </c>
    </row>
    <row r="77" spans="1:7" ht="13.5" thickBot="1" x14ac:dyDescent="0.25">
      <c r="A77" s="36" t="s">
        <v>0</v>
      </c>
      <c r="B77" s="37" t="s">
        <v>3</v>
      </c>
      <c r="C77" s="37" t="s">
        <v>4</v>
      </c>
      <c r="D77" s="37" t="s">
        <v>8</v>
      </c>
      <c r="E77" s="37" t="s">
        <v>9</v>
      </c>
      <c r="F77" s="37" t="s">
        <v>6</v>
      </c>
      <c r="G77" s="38" t="s">
        <v>11</v>
      </c>
    </row>
    <row r="78" spans="1:7" ht="13.5" thickTop="1" x14ac:dyDescent="0.2">
      <c r="A78" s="26" t="s">
        <v>12</v>
      </c>
      <c r="B78" s="26">
        <v>51</v>
      </c>
      <c r="C78" s="26">
        <v>15</v>
      </c>
      <c r="D78" s="25">
        <v>1035666</v>
      </c>
      <c r="E78" s="25">
        <v>701766.15</v>
      </c>
      <c r="F78" s="25">
        <f>SUM(D78-E78)</f>
        <v>333899.84999999998</v>
      </c>
      <c r="G78" s="25">
        <v>86814.05</v>
      </c>
    </row>
    <row r="79" spans="1:7" x14ac:dyDescent="0.2">
      <c r="A79" s="26" t="s">
        <v>13</v>
      </c>
      <c r="B79" s="26">
        <v>22</v>
      </c>
      <c r="C79" s="26">
        <v>6</v>
      </c>
      <c r="D79" s="25">
        <v>412153</v>
      </c>
      <c r="E79" s="25">
        <v>288748</v>
      </c>
      <c r="F79" s="25">
        <f>SUM(D79-E79)</f>
        <v>123405</v>
      </c>
      <c r="G79" s="25">
        <v>32085.39</v>
      </c>
    </row>
    <row r="80" spans="1:7" x14ac:dyDescent="0.2">
      <c r="A80" s="26" t="s">
        <v>14</v>
      </c>
      <c r="B80" s="26">
        <v>140</v>
      </c>
      <c r="C80" s="26">
        <v>4</v>
      </c>
      <c r="D80" s="25">
        <v>8954645.25</v>
      </c>
      <c r="E80" s="25">
        <v>6142947.0999999996</v>
      </c>
      <c r="F80" s="25">
        <f>SUM(D80-E80)</f>
        <v>2811698.1500000004</v>
      </c>
      <c r="G80" s="25">
        <v>913802.45</v>
      </c>
    </row>
    <row r="81" spans="1:7" x14ac:dyDescent="0.2">
      <c r="A81" s="30" t="s">
        <v>15</v>
      </c>
      <c r="B81" s="30">
        <f t="shared" ref="B81:G81" si="9">SUM(B78:B80)</f>
        <v>213</v>
      </c>
      <c r="C81" s="30">
        <f t="shared" si="9"/>
        <v>25</v>
      </c>
      <c r="D81" s="31">
        <f t="shared" si="9"/>
        <v>10402464.25</v>
      </c>
      <c r="E81" s="31">
        <f t="shared" si="9"/>
        <v>7133461.25</v>
      </c>
      <c r="F81" s="31">
        <f t="shared" si="9"/>
        <v>3269003.0000000005</v>
      </c>
      <c r="G81" s="31">
        <f t="shared" si="9"/>
        <v>1032701.8899999999</v>
      </c>
    </row>
    <row r="82" spans="1:7" x14ac:dyDescent="0.2">
      <c r="A82" s="32"/>
      <c r="B82" s="32"/>
      <c r="C82" s="32"/>
      <c r="D82" s="32"/>
      <c r="E82" s="32"/>
      <c r="F82" s="32"/>
      <c r="G82" s="32"/>
    </row>
    <row r="83" spans="1:7" ht="13.5" thickBot="1" x14ac:dyDescent="0.25">
      <c r="A83" s="24" t="s">
        <v>28</v>
      </c>
      <c r="B83" s="24"/>
      <c r="C83" s="32"/>
      <c r="D83" s="32"/>
      <c r="E83" s="32"/>
      <c r="F83" s="32"/>
      <c r="G83" s="32"/>
    </row>
    <row r="84" spans="1:7" ht="13.5" thickTop="1" x14ac:dyDescent="0.2">
      <c r="A84" s="33" t="s">
        <v>1</v>
      </c>
      <c r="B84" s="34" t="s">
        <v>2</v>
      </c>
      <c r="C84" s="34" t="s">
        <v>2</v>
      </c>
      <c r="D84" s="34" t="s">
        <v>7</v>
      </c>
      <c r="E84" s="34" t="s">
        <v>7</v>
      </c>
      <c r="F84" s="34" t="s">
        <v>5</v>
      </c>
      <c r="G84" s="35" t="s">
        <v>10</v>
      </c>
    </row>
    <row r="85" spans="1:7" ht="13.5" thickBot="1" x14ac:dyDescent="0.25">
      <c r="A85" s="36" t="s">
        <v>0</v>
      </c>
      <c r="B85" s="37" t="s">
        <v>3</v>
      </c>
      <c r="C85" s="37" t="s">
        <v>4</v>
      </c>
      <c r="D85" s="37" t="s">
        <v>8</v>
      </c>
      <c r="E85" s="37" t="s">
        <v>9</v>
      </c>
      <c r="F85" s="37" t="s">
        <v>6</v>
      </c>
      <c r="G85" s="38" t="s">
        <v>11</v>
      </c>
    </row>
    <row r="86" spans="1:7" ht="13.5" thickTop="1" x14ac:dyDescent="0.2">
      <c r="A86" s="26" t="s">
        <v>12</v>
      </c>
      <c r="B86" s="26">
        <v>661</v>
      </c>
      <c r="C86" s="26">
        <v>221</v>
      </c>
      <c r="D86" s="25">
        <v>21602911</v>
      </c>
      <c r="E86" s="25">
        <v>14434697.5</v>
      </c>
      <c r="F86" s="25">
        <f>SUM(D86-E86)</f>
        <v>7168213.5</v>
      </c>
      <c r="G86" s="25">
        <v>1863740.92</v>
      </c>
    </row>
    <row r="87" spans="1:7" x14ac:dyDescent="0.2">
      <c r="A87" s="26" t="s">
        <v>13</v>
      </c>
      <c r="B87" s="26">
        <v>478</v>
      </c>
      <c r="C87" s="26">
        <v>170</v>
      </c>
      <c r="D87" s="25">
        <v>10350521.5</v>
      </c>
      <c r="E87" s="25">
        <v>6925884.9000000004</v>
      </c>
      <c r="F87" s="25">
        <f>SUM(D87-E87)</f>
        <v>3424636.5999999996</v>
      </c>
      <c r="G87" s="25">
        <v>890408.64</v>
      </c>
    </row>
    <row r="88" spans="1:7" x14ac:dyDescent="0.2">
      <c r="A88" s="26" t="s">
        <v>16</v>
      </c>
      <c r="B88" s="26">
        <v>3</v>
      </c>
      <c r="C88" s="26">
        <v>1</v>
      </c>
      <c r="D88" s="25">
        <v>195317</v>
      </c>
      <c r="E88" s="25">
        <v>136990.1</v>
      </c>
      <c r="F88" s="25">
        <f>SUM(D88-E88)</f>
        <v>58326.899999999994</v>
      </c>
      <c r="G88" s="25">
        <v>15165</v>
      </c>
    </row>
    <row r="89" spans="1:7" x14ac:dyDescent="0.2">
      <c r="A89" s="26" t="s">
        <v>17</v>
      </c>
      <c r="B89" s="26">
        <v>512</v>
      </c>
      <c r="C89" s="26">
        <v>5</v>
      </c>
      <c r="D89" s="25">
        <v>19784715.5</v>
      </c>
      <c r="E89" s="25">
        <v>13938612.9</v>
      </c>
      <c r="F89" s="25">
        <f>SUM(D89-E89)</f>
        <v>5846102.5999999996</v>
      </c>
      <c r="G89" s="25">
        <v>1052299.73</v>
      </c>
    </row>
    <row r="90" spans="1:7" x14ac:dyDescent="0.2">
      <c r="A90" s="26" t="s">
        <v>14</v>
      </c>
      <c r="B90" s="26">
        <v>252</v>
      </c>
      <c r="C90" s="26">
        <v>6</v>
      </c>
      <c r="D90" s="25">
        <v>11067448</v>
      </c>
      <c r="E90" s="25">
        <v>7748138.1500000004</v>
      </c>
      <c r="F90" s="25">
        <f>SUM(D90-E90)</f>
        <v>3319309.8499999996</v>
      </c>
      <c r="G90" s="25">
        <v>1078776.3200000001</v>
      </c>
    </row>
    <row r="91" spans="1:7" x14ac:dyDescent="0.2">
      <c r="A91" s="30" t="s">
        <v>15</v>
      </c>
      <c r="B91" s="30">
        <f t="shared" ref="B91:G91" si="10">SUM(B86:B90)</f>
        <v>1906</v>
      </c>
      <c r="C91" s="30">
        <f t="shared" si="10"/>
        <v>403</v>
      </c>
      <c r="D91" s="31">
        <f t="shared" si="10"/>
        <v>63000913</v>
      </c>
      <c r="E91" s="31">
        <f t="shared" si="10"/>
        <v>43184323.549999997</v>
      </c>
      <c r="F91" s="31">
        <f t="shared" si="10"/>
        <v>19816589.449999999</v>
      </c>
      <c r="G91" s="31">
        <f t="shared" si="10"/>
        <v>4900390.6100000003</v>
      </c>
    </row>
    <row r="92" spans="1:7" x14ac:dyDescent="0.2">
      <c r="A92" s="32"/>
      <c r="B92" s="32"/>
      <c r="C92" s="32"/>
      <c r="D92" s="32"/>
      <c r="E92" s="32"/>
      <c r="F92" s="32"/>
      <c r="G92" s="32"/>
    </row>
    <row r="93" spans="1:7" ht="13.5" thickBot="1" x14ac:dyDescent="0.25">
      <c r="A93" s="24" t="s">
        <v>29</v>
      </c>
      <c r="B93" s="24"/>
      <c r="C93" s="32"/>
      <c r="D93" s="32"/>
      <c r="E93" s="32"/>
      <c r="F93" s="32"/>
      <c r="G93" s="32"/>
    </row>
    <row r="94" spans="1:7" ht="13.5" thickTop="1" x14ac:dyDescent="0.2">
      <c r="A94" s="33" t="s">
        <v>1</v>
      </c>
      <c r="B94" s="34" t="s">
        <v>2</v>
      </c>
      <c r="C94" s="34" t="s">
        <v>2</v>
      </c>
      <c r="D94" s="34" t="s">
        <v>7</v>
      </c>
      <c r="E94" s="34" t="s">
        <v>7</v>
      </c>
      <c r="F94" s="34" t="s">
        <v>5</v>
      </c>
      <c r="G94" s="35" t="s">
        <v>10</v>
      </c>
    </row>
    <row r="95" spans="1:7" ht="13.5" thickBot="1" x14ac:dyDescent="0.25">
      <c r="A95" s="36" t="s">
        <v>0</v>
      </c>
      <c r="B95" s="37" t="s">
        <v>3</v>
      </c>
      <c r="C95" s="37" t="s">
        <v>4</v>
      </c>
      <c r="D95" s="37" t="s">
        <v>8</v>
      </c>
      <c r="E95" s="37" t="s">
        <v>9</v>
      </c>
      <c r="F95" s="37" t="s">
        <v>6</v>
      </c>
      <c r="G95" s="38" t="s">
        <v>11</v>
      </c>
    </row>
    <row r="96" spans="1:7" ht="13.5" thickTop="1" x14ac:dyDescent="0.2">
      <c r="A96" s="26" t="s">
        <v>12</v>
      </c>
      <c r="B96" s="26">
        <v>27</v>
      </c>
      <c r="C96" s="26">
        <v>9</v>
      </c>
      <c r="D96" s="25">
        <v>445713</v>
      </c>
      <c r="E96" s="25">
        <v>296130.25</v>
      </c>
      <c r="F96" s="25">
        <f>SUM(D96-E96)</f>
        <v>149582.75</v>
      </c>
      <c r="G96" s="25">
        <v>38891.550000000003</v>
      </c>
    </row>
    <row r="97" spans="1:7" x14ac:dyDescent="0.2">
      <c r="A97" s="26" t="s">
        <v>13</v>
      </c>
      <c r="B97" s="26">
        <v>14</v>
      </c>
      <c r="C97" s="26">
        <v>5</v>
      </c>
      <c r="D97" s="25">
        <v>155256</v>
      </c>
      <c r="E97" s="25">
        <v>90269.8</v>
      </c>
      <c r="F97" s="25">
        <f>SUM(D97-E97)</f>
        <v>64986.2</v>
      </c>
      <c r="G97" s="25">
        <v>16896.439999999999</v>
      </c>
    </row>
    <row r="98" spans="1:7" x14ac:dyDescent="0.2">
      <c r="A98" s="26" t="s">
        <v>14</v>
      </c>
      <c r="B98" s="26">
        <v>117</v>
      </c>
      <c r="C98" s="26">
        <v>3</v>
      </c>
      <c r="D98" s="25">
        <v>4565485</v>
      </c>
      <c r="E98" s="25">
        <v>3273443.35</v>
      </c>
      <c r="F98" s="25">
        <f>SUM(D98-E98)</f>
        <v>1292041.6499999999</v>
      </c>
      <c r="G98" s="25">
        <v>419913.79</v>
      </c>
    </row>
    <row r="99" spans="1:7" x14ac:dyDescent="0.2">
      <c r="A99" s="30" t="s">
        <v>15</v>
      </c>
      <c r="B99" s="30">
        <f t="shared" ref="B99:G99" si="11">SUM(B96:B98)</f>
        <v>158</v>
      </c>
      <c r="C99" s="30">
        <f t="shared" si="11"/>
        <v>17</v>
      </c>
      <c r="D99" s="31">
        <f t="shared" si="11"/>
        <v>5166454</v>
      </c>
      <c r="E99" s="31">
        <f t="shared" si="11"/>
        <v>3659843.4</v>
      </c>
      <c r="F99" s="31">
        <f t="shared" si="11"/>
        <v>1506610.5999999999</v>
      </c>
      <c r="G99" s="31">
        <f t="shared" si="11"/>
        <v>475701.77999999997</v>
      </c>
    </row>
    <row r="100" spans="1:7" x14ac:dyDescent="0.2">
      <c r="A100" s="32"/>
      <c r="B100" s="32"/>
      <c r="C100" s="32"/>
      <c r="D100" s="32"/>
      <c r="E100" s="32"/>
      <c r="F100" s="32"/>
      <c r="G100" s="32"/>
    </row>
    <row r="101" spans="1:7" ht="13.5" thickBot="1" x14ac:dyDescent="0.25">
      <c r="A101" s="24" t="s">
        <v>30</v>
      </c>
      <c r="B101" s="24"/>
      <c r="C101" s="32"/>
      <c r="D101" s="32"/>
      <c r="E101" s="32"/>
      <c r="F101" s="32"/>
      <c r="G101" s="32"/>
    </row>
    <row r="102" spans="1:7" ht="13.5" thickTop="1" x14ac:dyDescent="0.2">
      <c r="A102" s="33" t="s">
        <v>1</v>
      </c>
      <c r="B102" s="34" t="s">
        <v>2</v>
      </c>
      <c r="C102" s="34" t="s">
        <v>2</v>
      </c>
      <c r="D102" s="34" t="s">
        <v>7</v>
      </c>
      <c r="E102" s="34" t="s">
        <v>7</v>
      </c>
      <c r="F102" s="34" t="s">
        <v>5</v>
      </c>
      <c r="G102" s="35" t="s">
        <v>10</v>
      </c>
    </row>
    <row r="103" spans="1:7" ht="13.5" thickBot="1" x14ac:dyDescent="0.25">
      <c r="A103" s="36" t="s">
        <v>0</v>
      </c>
      <c r="B103" s="37" t="s">
        <v>3</v>
      </c>
      <c r="C103" s="37" t="s">
        <v>4</v>
      </c>
      <c r="D103" s="37" t="s">
        <v>8</v>
      </c>
      <c r="E103" s="37" t="s">
        <v>9</v>
      </c>
      <c r="F103" s="37" t="s">
        <v>6</v>
      </c>
      <c r="G103" s="38" t="s">
        <v>11</v>
      </c>
    </row>
    <row r="104" spans="1:7" ht="13.5" thickTop="1" x14ac:dyDescent="0.2">
      <c r="A104" s="26" t="s">
        <v>12</v>
      </c>
      <c r="B104" s="26">
        <v>159</v>
      </c>
      <c r="C104" s="26">
        <v>51</v>
      </c>
      <c r="D104" s="25">
        <v>2798988</v>
      </c>
      <c r="E104" s="25">
        <v>1913044.15</v>
      </c>
      <c r="F104" s="25">
        <f>SUM(D104-E104)</f>
        <v>885943.85000000009</v>
      </c>
      <c r="G104" s="25">
        <v>230345.98</v>
      </c>
    </row>
    <row r="105" spans="1:7" x14ac:dyDescent="0.2">
      <c r="A105" s="26" t="s">
        <v>13</v>
      </c>
      <c r="B105" s="26">
        <v>62</v>
      </c>
      <c r="C105" s="26">
        <v>24</v>
      </c>
      <c r="D105" s="25">
        <v>432390.5</v>
      </c>
      <c r="E105" s="25">
        <v>297454.34999999998</v>
      </c>
      <c r="F105" s="25">
        <f>SUM(D105-E105)</f>
        <v>134936.15000000002</v>
      </c>
      <c r="G105" s="25">
        <v>35083.519999999997</v>
      </c>
    </row>
    <row r="106" spans="1:7" x14ac:dyDescent="0.2">
      <c r="A106" s="26" t="s">
        <v>16</v>
      </c>
      <c r="B106" s="26">
        <v>5</v>
      </c>
      <c r="C106" s="26">
        <v>1</v>
      </c>
      <c r="D106" s="25">
        <v>36944</v>
      </c>
      <c r="E106" s="25">
        <v>24457.85</v>
      </c>
      <c r="F106" s="25">
        <f>SUM(D106-E106)</f>
        <v>12486.150000000001</v>
      </c>
      <c r="G106" s="25">
        <v>3246.42</v>
      </c>
    </row>
    <row r="107" spans="1:7" x14ac:dyDescent="0.2">
      <c r="A107" s="26" t="s">
        <v>17</v>
      </c>
      <c r="B107" s="26">
        <v>53</v>
      </c>
      <c r="C107" s="26">
        <v>1</v>
      </c>
      <c r="D107" s="25">
        <v>1148752</v>
      </c>
      <c r="E107" s="25">
        <v>805468.6</v>
      </c>
      <c r="F107" s="25">
        <f>SUM(D107-E107)</f>
        <v>343283.4</v>
      </c>
      <c r="G107" s="25">
        <v>61791.12</v>
      </c>
    </row>
    <row r="108" spans="1:7" x14ac:dyDescent="0.2">
      <c r="A108" s="26" t="s">
        <v>14</v>
      </c>
      <c r="B108" s="26">
        <v>562</v>
      </c>
      <c r="C108" s="26">
        <v>13</v>
      </c>
      <c r="D108" s="25">
        <v>20735360</v>
      </c>
      <c r="E108" s="25">
        <v>14755049.449999999</v>
      </c>
      <c r="F108" s="25">
        <f>SUM(D108-E108)</f>
        <v>5980310.5500000007</v>
      </c>
      <c r="G108" s="25">
        <v>1943602.67</v>
      </c>
    </row>
    <row r="109" spans="1:7" x14ac:dyDescent="0.2">
      <c r="A109" s="30" t="s">
        <v>15</v>
      </c>
      <c r="B109" s="30">
        <f t="shared" ref="B109:G109" si="12">SUM(B104:B108)</f>
        <v>841</v>
      </c>
      <c r="C109" s="30">
        <f t="shared" si="12"/>
        <v>90</v>
      </c>
      <c r="D109" s="31">
        <f t="shared" si="12"/>
        <v>25152434.5</v>
      </c>
      <c r="E109" s="31">
        <f t="shared" si="12"/>
        <v>17795474.399999999</v>
      </c>
      <c r="F109" s="31">
        <f t="shared" si="12"/>
        <v>7356960.1000000015</v>
      </c>
      <c r="G109" s="31">
        <f t="shared" si="12"/>
        <v>2274069.71</v>
      </c>
    </row>
    <row r="110" spans="1:7" x14ac:dyDescent="0.2">
      <c r="A110" s="32"/>
      <c r="B110" s="32"/>
      <c r="C110" s="32"/>
      <c r="D110" s="32"/>
      <c r="E110" s="32"/>
      <c r="F110" s="32"/>
      <c r="G110" s="32"/>
    </row>
    <row r="111" spans="1:7" ht="13.5" thickBot="1" x14ac:dyDescent="0.25">
      <c r="A111" s="24" t="s">
        <v>31</v>
      </c>
      <c r="B111" s="24"/>
      <c r="C111" s="32"/>
      <c r="D111" s="32"/>
      <c r="E111" s="32"/>
      <c r="F111" s="32"/>
      <c r="G111" s="32"/>
    </row>
    <row r="112" spans="1:7" ht="13.5" thickTop="1" x14ac:dyDescent="0.2">
      <c r="A112" s="33" t="s">
        <v>1</v>
      </c>
      <c r="B112" s="34" t="s">
        <v>2</v>
      </c>
      <c r="C112" s="34" t="s">
        <v>2</v>
      </c>
      <c r="D112" s="34" t="s">
        <v>7</v>
      </c>
      <c r="E112" s="34" t="s">
        <v>7</v>
      </c>
      <c r="F112" s="34" t="s">
        <v>5</v>
      </c>
      <c r="G112" s="35" t="s">
        <v>10</v>
      </c>
    </row>
    <row r="113" spans="1:7" ht="13.5" thickBot="1" x14ac:dyDescent="0.25">
      <c r="A113" s="36" t="s">
        <v>0</v>
      </c>
      <c r="B113" s="37" t="s">
        <v>3</v>
      </c>
      <c r="C113" s="37" t="s">
        <v>4</v>
      </c>
      <c r="D113" s="37" t="s">
        <v>8</v>
      </c>
      <c r="E113" s="37" t="s">
        <v>9</v>
      </c>
      <c r="F113" s="37" t="s">
        <v>6</v>
      </c>
      <c r="G113" s="38" t="s">
        <v>11</v>
      </c>
    </row>
    <row r="114" spans="1:7" ht="13.5" thickTop="1" x14ac:dyDescent="0.2">
      <c r="A114" s="26" t="s">
        <v>12</v>
      </c>
      <c r="B114" s="26">
        <v>16</v>
      </c>
      <c r="C114" s="26">
        <v>6</v>
      </c>
      <c r="D114" s="25">
        <v>382177</v>
      </c>
      <c r="E114" s="25">
        <v>273698.75</v>
      </c>
      <c r="F114" s="25">
        <f>SUM(D114-E114)</f>
        <v>108478.25</v>
      </c>
      <c r="G114" s="25">
        <v>28204.37</v>
      </c>
    </row>
    <row r="115" spans="1:7" x14ac:dyDescent="0.2">
      <c r="A115" s="26" t="s">
        <v>14</v>
      </c>
      <c r="B115" s="26">
        <v>200</v>
      </c>
      <c r="C115" s="26">
        <v>7</v>
      </c>
      <c r="D115" s="25">
        <v>7051932</v>
      </c>
      <c r="E115" s="25">
        <v>4757602.25</v>
      </c>
      <c r="F115" s="25">
        <f>SUM(D115-E115)</f>
        <v>2294329.75</v>
      </c>
      <c r="G115" s="25">
        <v>745657.86</v>
      </c>
    </row>
    <row r="116" spans="1:7" x14ac:dyDescent="0.2">
      <c r="A116" s="30" t="s">
        <v>15</v>
      </c>
      <c r="B116" s="30">
        <f t="shared" ref="B116:G116" si="13">SUM(B114:B115)</f>
        <v>216</v>
      </c>
      <c r="C116" s="30">
        <f t="shared" si="13"/>
        <v>13</v>
      </c>
      <c r="D116" s="31">
        <f t="shared" si="13"/>
        <v>7434109</v>
      </c>
      <c r="E116" s="31">
        <f t="shared" si="13"/>
        <v>5031301</v>
      </c>
      <c r="F116" s="31">
        <f t="shared" si="13"/>
        <v>2402808</v>
      </c>
      <c r="G116" s="31">
        <f t="shared" si="13"/>
        <v>773862.23</v>
      </c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x14ac:dyDescent="0.2">
      <c r="A118" s="26"/>
      <c r="B118" s="26"/>
      <c r="C118" s="26"/>
      <c r="D118" s="25"/>
      <c r="E118" s="25"/>
      <c r="F118" s="25"/>
      <c r="G118" s="25"/>
    </row>
    <row r="119" spans="1:7" ht="13.5" thickBot="1" x14ac:dyDescent="0.25">
      <c r="A119" s="24" t="s">
        <v>32</v>
      </c>
      <c r="B119" s="24"/>
      <c r="C119" s="32"/>
      <c r="D119" s="32"/>
      <c r="E119" s="32"/>
      <c r="F119" s="32"/>
      <c r="G119" s="32"/>
    </row>
    <row r="120" spans="1:7" ht="13.5" thickTop="1" x14ac:dyDescent="0.2">
      <c r="A120" s="33" t="s">
        <v>1</v>
      </c>
      <c r="B120" s="34" t="s">
        <v>2</v>
      </c>
      <c r="C120" s="34" t="s">
        <v>2</v>
      </c>
      <c r="D120" s="34" t="s">
        <v>7</v>
      </c>
      <c r="E120" s="34" t="s">
        <v>7</v>
      </c>
      <c r="F120" s="34" t="s">
        <v>5</v>
      </c>
      <c r="G120" s="35" t="s">
        <v>10</v>
      </c>
    </row>
    <row r="121" spans="1:7" ht="13.5" thickBot="1" x14ac:dyDescent="0.25">
      <c r="A121" s="36" t="s">
        <v>0</v>
      </c>
      <c r="B121" s="37" t="s">
        <v>3</v>
      </c>
      <c r="C121" s="37" t="s">
        <v>4</v>
      </c>
      <c r="D121" s="37" t="s">
        <v>8</v>
      </c>
      <c r="E121" s="37" t="s">
        <v>9</v>
      </c>
      <c r="F121" s="37" t="s">
        <v>6</v>
      </c>
      <c r="G121" s="38" t="s">
        <v>11</v>
      </c>
    </row>
    <row r="122" spans="1:7" ht="13.5" thickTop="1" x14ac:dyDescent="0.2">
      <c r="A122" s="26" t="s">
        <v>12</v>
      </c>
      <c r="B122" s="26">
        <v>585</v>
      </c>
      <c r="C122" s="26">
        <v>211</v>
      </c>
      <c r="D122" s="25">
        <v>11396966.75</v>
      </c>
      <c r="E122" s="25">
        <v>7780421.75</v>
      </c>
      <c r="F122" s="25">
        <f>SUM(D122-E122)</f>
        <v>3616545</v>
      </c>
      <c r="G122" s="25">
        <v>940305.98</v>
      </c>
    </row>
    <row r="123" spans="1:7" x14ac:dyDescent="0.2">
      <c r="A123" s="26" t="s">
        <v>13</v>
      </c>
      <c r="B123" s="26">
        <v>242</v>
      </c>
      <c r="C123" s="26">
        <v>93</v>
      </c>
      <c r="D123" s="25">
        <v>3800957.25</v>
      </c>
      <c r="E123" s="25">
        <v>2623030.25</v>
      </c>
      <c r="F123" s="25">
        <f>SUM(D123-E123)</f>
        <v>1177927</v>
      </c>
      <c r="G123" s="25">
        <v>306262.48</v>
      </c>
    </row>
    <row r="124" spans="1:7" x14ac:dyDescent="0.2">
      <c r="A124" s="26" t="s">
        <v>14</v>
      </c>
      <c r="B124" s="26">
        <v>227</v>
      </c>
      <c r="C124" s="26">
        <v>6</v>
      </c>
      <c r="D124" s="25">
        <v>8255261</v>
      </c>
      <c r="E124" s="25">
        <v>5884280.8499999996</v>
      </c>
      <c r="F124" s="25">
        <f>SUM(D124-E124)</f>
        <v>2370980.1500000004</v>
      </c>
      <c r="G124" s="25">
        <v>770569.24</v>
      </c>
    </row>
    <row r="125" spans="1:7" x14ac:dyDescent="0.2">
      <c r="A125" s="30" t="s">
        <v>15</v>
      </c>
      <c r="B125" s="30">
        <f t="shared" ref="B125:G125" si="14">SUM(B122:B124)</f>
        <v>1054</v>
      </c>
      <c r="C125" s="30">
        <f t="shared" si="14"/>
        <v>310</v>
      </c>
      <c r="D125" s="31">
        <f t="shared" si="14"/>
        <v>23453185</v>
      </c>
      <c r="E125" s="31">
        <f t="shared" si="14"/>
        <v>16287732.85</v>
      </c>
      <c r="F125" s="31">
        <f t="shared" si="14"/>
        <v>7165452.1500000004</v>
      </c>
      <c r="G125" s="31">
        <f t="shared" si="14"/>
        <v>2017137.7</v>
      </c>
    </row>
    <row r="126" spans="1:7" x14ac:dyDescent="0.2">
      <c r="A126" s="32"/>
      <c r="B126" s="32"/>
      <c r="C126" s="32"/>
      <c r="D126" s="32"/>
      <c r="E126" s="32"/>
      <c r="F126" s="32"/>
      <c r="G126" s="32"/>
    </row>
    <row r="127" spans="1:7" ht="13.5" thickBot="1" x14ac:dyDescent="0.25">
      <c r="A127" s="24" t="s">
        <v>33</v>
      </c>
      <c r="B127" s="24"/>
      <c r="C127" s="32"/>
      <c r="D127" s="32"/>
      <c r="E127" s="32"/>
      <c r="F127" s="32"/>
      <c r="G127" s="32"/>
    </row>
    <row r="128" spans="1:7" ht="13.5" thickTop="1" x14ac:dyDescent="0.2">
      <c r="A128" s="33" t="s">
        <v>1</v>
      </c>
      <c r="B128" s="34" t="s">
        <v>2</v>
      </c>
      <c r="C128" s="34" t="s">
        <v>2</v>
      </c>
      <c r="D128" s="34" t="s">
        <v>7</v>
      </c>
      <c r="E128" s="34" t="s">
        <v>7</v>
      </c>
      <c r="F128" s="34" t="s">
        <v>5</v>
      </c>
      <c r="G128" s="35" t="s">
        <v>10</v>
      </c>
    </row>
    <row r="129" spans="1:7" ht="13.5" thickBot="1" x14ac:dyDescent="0.25">
      <c r="A129" s="36" t="s">
        <v>0</v>
      </c>
      <c r="B129" s="37" t="s">
        <v>3</v>
      </c>
      <c r="C129" s="37" t="s">
        <v>4</v>
      </c>
      <c r="D129" s="37" t="s">
        <v>8</v>
      </c>
      <c r="E129" s="37" t="s">
        <v>9</v>
      </c>
      <c r="F129" s="37" t="s">
        <v>6</v>
      </c>
      <c r="G129" s="38" t="s">
        <v>11</v>
      </c>
    </row>
    <row r="130" spans="1:7" ht="13.5" thickTop="1" x14ac:dyDescent="0.2">
      <c r="A130" s="26" t="s">
        <v>12</v>
      </c>
      <c r="B130" s="26">
        <v>48</v>
      </c>
      <c r="C130" s="26">
        <v>16</v>
      </c>
      <c r="D130" s="25">
        <v>1219238</v>
      </c>
      <c r="E130" s="25">
        <v>812964.05</v>
      </c>
      <c r="F130" s="25">
        <f>SUM(D130-E130)</f>
        <v>406273.94999999995</v>
      </c>
      <c r="G130" s="25">
        <v>105631.55</v>
      </c>
    </row>
    <row r="131" spans="1:7" x14ac:dyDescent="0.2">
      <c r="A131" s="26" t="s">
        <v>13</v>
      </c>
      <c r="B131" s="26">
        <v>30</v>
      </c>
      <c r="C131" s="26">
        <v>11</v>
      </c>
      <c r="D131" s="25">
        <v>841572</v>
      </c>
      <c r="E131" s="25">
        <v>573883.85</v>
      </c>
      <c r="F131" s="25">
        <f>SUM(D131-E131)</f>
        <v>267688.15000000002</v>
      </c>
      <c r="G131" s="25">
        <v>69599.149999999994</v>
      </c>
    </row>
    <row r="132" spans="1:7" x14ac:dyDescent="0.2">
      <c r="A132" s="26" t="s">
        <v>14</v>
      </c>
      <c r="B132" s="26">
        <v>45</v>
      </c>
      <c r="C132" s="26">
        <v>1</v>
      </c>
      <c r="D132" s="25">
        <v>2469603</v>
      </c>
      <c r="E132" s="25">
        <v>1695357.75</v>
      </c>
      <c r="F132" s="25">
        <f>SUM(D132-E132)</f>
        <v>774245.25</v>
      </c>
      <c r="G132" s="25">
        <v>251629.83</v>
      </c>
    </row>
    <row r="133" spans="1:7" x14ac:dyDescent="0.2">
      <c r="A133" s="30" t="s">
        <v>15</v>
      </c>
      <c r="B133" s="30">
        <f t="shared" ref="B133:G133" si="15">SUM(B130:B132)</f>
        <v>123</v>
      </c>
      <c r="C133" s="30">
        <f t="shared" si="15"/>
        <v>28</v>
      </c>
      <c r="D133" s="31">
        <f t="shared" si="15"/>
        <v>4530413</v>
      </c>
      <c r="E133" s="31">
        <f t="shared" si="15"/>
        <v>3082205.65</v>
      </c>
      <c r="F133" s="31">
        <f t="shared" si="15"/>
        <v>1448207.35</v>
      </c>
      <c r="G133" s="31">
        <f t="shared" si="15"/>
        <v>426860.53</v>
      </c>
    </row>
    <row r="134" spans="1:7" x14ac:dyDescent="0.2">
      <c r="A134" s="32"/>
      <c r="B134" s="32"/>
      <c r="C134" s="32"/>
      <c r="D134" s="32"/>
      <c r="E134" s="32"/>
      <c r="F134" s="32"/>
      <c r="G134" s="32"/>
    </row>
    <row r="135" spans="1:7" ht="13.5" thickBot="1" x14ac:dyDescent="0.25">
      <c r="A135" s="24" t="s">
        <v>34</v>
      </c>
      <c r="B135" s="24"/>
      <c r="C135" s="32"/>
      <c r="D135" s="32"/>
      <c r="E135" s="32"/>
      <c r="F135" s="32"/>
      <c r="G135" s="32"/>
    </row>
    <row r="136" spans="1:7" ht="13.5" thickTop="1" x14ac:dyDescent="0.2">
      <c r="A136" s="33" t="s">
        <v>1</v>
      </c>
      <c r="B136" s="34" t="s">
        <v>2</v>
      </c>
      <c r="C136" s="34" t="s">
        <v>2</v>
      </c>
      <c r="D136" s="34" t="s">
        <v>7</v>
      </c>
      <c r="E136" s="34" t="s">
        <v>7</v>
      </c>
      <c r="F136" s="34" t="s">
        <v>5</v>
      </c>
      <c r="G136" s="35" t="s">
        <v>10</v>
      </c>
    </row>
    <row r="137" spans="1:7" ht="13.5" thickBot="1" x14ac:dyDescent="0.25">
      <c r="A137" s="36" t="s">
        <v>0</v>
      </c>
      <c r="B137" s="37" t="s">
        <v>3</v>
      </c>
      <c r="C137" s="37" t="s">
        <v>4</v>
      </c>
      <c r="D137" s="37" t="s">
        <v>8</v>
      </c>
      <c r="E137" s="37" t="s">
        <v>9</v>
      </c>
      <c r="F137" s="37" t="s">
        <v>6</v>
      </c>
      <c r="G137" s="38" t="s">
        <v>11</v>
      </c>
    </row>
    <row r="138" spans="1:7" ht="13.5" thickTop="1" x14ac:dyDescent="0.2">
      <c r="A138" s="26" t="s">
        <v>12</v>
      </c>
      <c r="B138" s="26">
        <v>38</v>
      </c>
      <c r="C138" s="26">
        <v>12</v>
      </c>
      <c r="D138" s="25">
        <v>836334</v>
      </c>
      <c r="E138" s="25">
        <v>564748.44999999995</v>
      </c>
      <c r="F138" s="25">
        <f>SUM(D138-E138)</f>
        <v>271585.55000000005</v>
      </c>
      <c r="G138" s="25">
        <v>70612.38</v>
      </c>
    </row>
    <row r="139" spans="1:7" x14ac:dyDescent="0.2">
      <c r="A139" s="26" t="s">
        <v>13</v>
      </c>
      <c r="B139" s="26">
        <v>23</v>
      </c>
      <c r="C139" s="26">
        <v>8</v>
      </c>
      <c r="D139" s="25">
        <v>383385</v>
      </c>
      <c r="E139" s="25">
        <v>266735.2</v>
      </c>
      <c r="F139" s="25">
        <f>SUM(D139-E139)</f>
        <v>116649.79999999999</v>
      </c>
      <c r="G139" s="25">
        <v>30329.01</v>
      </c>
    </row>
    <row r="140" spans="1:7" x14ac:dyDescent="0.2">
      <c r="A140" s="26" t="s">
        <v>14</v>
      </c>
      <c r="B140" s="26">
        <v>108</v>
      </c>
      <c r="C140" s="26">
        <v>4</v>
      </c>
      <c r="D140" s="25">
        <v>4452933</v>
      </c>
      <c r="E140" s="25">
        <v>3125482.25</v>
      </c>
      <c r="F140" s="25">
        <f>SUM(D140-E140)</f>
        <v>1327450.75</v>
      </c>
      <c r="G140" s="25">
        <v>431421.98</v>
      </c>
    </row>
    <row r="141" spans="1:7" x14ac:dyDescent="0.2">
      <c r="A141" s="30" t="s">
        <v>15</v>
      </c>
      <c r="B141" s="30">
        <f t="shared" ref="B141:G141" si="16">SUM(B138:B140)</f>
        <v>169</v>
      </c>
      <c r="C141" s="30">
        <f t="shared" si="16"/>
        <v>24</v>
      </c>
      <c r="D141" s="31">
        <f t="shared" si="16"/>
        <v>5672652</v>
      </c>
      <c r="E141" s="31">
        <f t="shared" si="16"/>
        <v>3956965.9</v>
      </c>
      <c r="F141" s="31">
        <f t="shared" si="16"/>
        <v>1715686.1</v>
      </c>
      <c r="G141" s="31">
        <f t="shared" si="16"/>
        <v>532363.37</v>
      </c>
    </row>
    <row r="142" spans="1:7" x14ac:dyDescent="0.2">
      <c r="A142" s="32"/>
      <c r="B142" s="32"/>
      <c r="C142" s="32"/>
      <c r="D142" s="32"/>
      <c r="E142" s="32"/>
      <c r="F142" s="32"/>
      <c r="G142" s="32"/>
    </row>
    <row r="143" spans="1:7" ht="13.5" thickBot="1" x14ac:dyDescent="0.25">
      <c r="A143" s="24" t="s">
        <v>35</v>
      </c>
      <c r="B143" s="24"/>
      <c r="C143" s="32"/>
      <c r="D143" s="32"/>
      <c r="E143" s="32"/>
      <c r="F143" s="32"/>
      <c r="G143" s="32"/>
    </row>
    <row r="144" spans="1:7" ht="13.5" thickTop="1" x14ac:dyDescent="0.2">
      <c r="A144" s="33" t="s">
        <v>1</v>
      </c>
      <c r="B144" s="34" t="s">
        <v>2</v>
      </c>
      <c r="C144" s="34" t="s">
        <v>2</v>
      </c>
      <c r="D144" s="34" t="s">
        <v>7</v>
      </c>
      <c r="E144" s="34" t="s">
        <v>7</v>
      </c>
      <c r="F144" s="34" t="s">
        <v>5</v>
      </c>
      <c r="G144" s="35" t="s">
        <v>10</v>
      </c>
    </row>
    <row r="145" spans="1:7" ht="13.5" thickBot="1" x14ac:dyDescent="0.25">
      <c r="A145" s="36" t="s">
        <v>0</v>
      </c>
      <c r="B145" s="37" t="s">
        <v>3</v>
      </c>
      <c r="C145" s="37" t="s">
        <v>4</v>
      </c>
      <c r="D145" s="37" t="s">
        <v>8</v>
      </c>
      <c r="E145" s="37" t="s">
        <v>9</v>
      </c>
      <c r="F145" s="37" t="s">
        <v>6</v>
      </c>
      <c r="G145" s="38" t="s">
        <v>11</v>
      </c>
    </row>
    <row r="146" spans="1:7" ht="13.5" thickTop="1" x14ac:dyDescent="0.2">
      <c r="A146" s="26" t="s">
        <v>13</v>
      </c>
      <c r="B146" s="26">
        <v>3</v>
      </c>
      <c r="C146" s="26">
        <v>1</v>
      </c>
      <c r="D146" s="25">
        <v>66126</v>
      </c>
      <c r="E146" s="25">
        <v>37531.800000000003</v>
      </c>
      <c r="F146" s="25">
        <f>SUM(D146-E146)</f>
        <v>28594.199999999997</v>
      </c>
      <c r="G146" s="25">
        <v>7434.48</v>
      </c>
    </row>
    <row r="147" spans="1:7" x14ac:dyDescent="0.2">
      <c r="A147" s="26" t="s">
        <v>14</v>
      </c>
      <c r="B147" s="26">
        <v>75</v>
      </c>
      <c r="C147" s="26">
        <v>2</v>
      </c>
      <c r="D147" s="25">
        <v>2304129</v>
      </c>
      <c r="E147" s="25">
        <v>1617717.1</v>
      </c>
      <c r="F147" s="25">
        <f>SUM(D147-E147)</f>
        <v>686411.89999999991</v>
      </c>
      <c r="G147" s="25">
        <v>223084.15</v>
      </c>
    </row>
    <row r="148" spans="1:7" x14ac:dyDescent="0.2">
      <c r="A148" s="30" t="s">
        <v>15</v>
      </c>
      <c r="B148" s="30">
        <f t="shared" ref="B148:G148" si="17">SUM(B146:B147)</f>
        <v>78</v>
      </c>
      <c r="C148" s="30">
        <f t="shared" si="17"/>
        <v>3</v>
      </c>
      <c r="D148" s="31">
        <f t="shared" si="17"/>
        <v>2370255</v>
      </c>
      <c r="E148" s="31">
        <f t="shared" si="17"/>
        <v>1655248.9000000001</v>
      </c>
      <c r="F148" s="31">
        <f t="shared" si="17"/>
        <v>715006.09999999986</v>
      </c>
      <c r="G148" s="31">
        <f t="shared" si="17"/>
        <v>230518.63</v>
      </c>
    </row>
    <row r="149" spans="1:7" x14ac:dyDescent="0.2">
      <c r="A149" s="32"/>
      <c r="B149" s="32"/>
      <c r="C149" s="32"/>
      <c r="D149" s="32"/>
      <c r="E149" s="32"/>
      <c r="F149" s="32"/>
      <c r="G149" s="32"/>
    </row>
    <row r="150" spans="1:7" ht="13.5" thickBot="1" x14ac:dyDescent="0.25">
      <c r="A150" s="24" t="s">
        <v>36</v>
      </c>
      <c r="B150" s="24"/>
      <c r="C150" s="32"/>
      <c r="D150" s="32"/>
      <c r="E150" s="32"/>
      <c r="F150" s="32"/>
      <c r="G150" s="32"/>
    </row>
    <row r="151" spans="1:7" ht="13.5" thickTop="1" x14ac:dyDescent="0.2">
      <c r="A151" s="33" t="s">
        <v>1</v>
      </c>
      <c r="B151" s="34" t="s">
        <v>2</v>
      </c>
      <c r="C151" s="34" t="s">
        <v>2</v>
      </c>
      <c r="D151" s="34" t="s">
        <v>7</v>
      </c>
      <c r="E151" s="34" t="s">
        <v>7</v>
      </c>
      <c r="F151" s="34" t="s">
        <v>5</v>
      </c>
      <c r="G151" s="35" t="s">
        <v>10</v>
      </c>
    </row>
    <row r="152" spans="1:7" ht="13.5" thickBot="1" x14ac:dyDescent="0.25">
      <c r="A152" s="36" t="s">
        <v>0</v>
      </c>
      <c r="B152" s="37" t="s">
        <v>3</v>
      </c>
      <c r="C152" s="37" t="s">
        <v>4</v>
      </c>
      <c r="D152" s="37" t="s">
        <v>8</v>
      </c>
      <c r="E152" s="37" t="s">
        <v>9</v>
      </c>
      <c r="F152" s="37" t="s">
        <v>6</v>
      </c>
      <c r="G152" s="38" t="s">
        <v>11</v>
      </c>
    </row>
    <row r="153" spans="1:7" ht="13.5" thickTop="1" x14ac:dyDescent="0.2">
      <c r="A153" s="26" t="s">
        <v>12</v>
      </c>
      <c r="B153" s="26">
        <v>78</v>
      </c>
      <c r="C153" s="26">
        <v>26</v>
      </c>
      <c r="D153" s="25">
        <v>2274163</v>
      </c>
      <c r="E153" s="25">
        <v>1567520.05</v>
      </c>
      <c r="F153" s="25">
        <f>SUM(D153-E153)</f>
        <v>706642.95</v>
      </c>
      <c r="G153" s="25">
        <v>183727.63</v>
      </c>
    </row>
    <row r="154" spans="1:7" x14ac:dyDescent="0.2">
      <c r="A154" s="26" t="s">
        <v>13</v>
      </c>
      <c r="B154" s="26">
        <v>91</v>
      </c>
      <c r="C154" s="26">
        <v>33</v>
      </c>
      <c r="D154" s="25">
        <v>2456608</v>
      </c>
      <c r="E154" s="25">
        <v>1642302.6</v>
      </c>
      <c r="F154" s="25">
        <f>SUM(D154-E154)</f>
        <v>814305.39999999991</v>
      </c>
      <c r="G154" s="25">
        <v>211719.81</v>
      </c>
    </row>
    <row r="155" spans="1:7" x14ac:dyDescent="0.2">
      <c r="A155" s="26" t="s">
        <v>17</v>
      </c>
      <c r="B155" s="26">
        <v>129</v>
      </c>
      <c r="C155" s="26">
        <v>1</v>
      </c>
      <c r="D155" s="25">
        <v>4361144</v>
      </c>
      <c r="E155" s="25">
        <v>3055078.9</v>
      </c>
      <c r="F155" s="25">
        <f>SUM(D155-E155)</f>
        <v>1306065.1000000001</v>
      </c>
      <c r="G155" s="25">
        <v>235092.12</v>
      </c>
    </row>
    <row r="156" spans="1:7" x14ac:dyDescent="0.2">
      <c r="A156" s="26" t="s">
        <v>14</v>
      </c>
      <c r="B156" s="26">
        <v>89</v>
      </c>
      <c r="C156" s="26">
        <v>2</v>
      </c>
      <c r="D156" s="25">
        <v>4352369</v>
      </c>
      <c r="E156" s="25">
        <v>2975872.85</v>
      </c>
      <c r="F156" s="25">
        <f>SUM(D156-E156)</f>
        <v>1376496.15</v>
      </c>
      <c r="G156" s="25">
        <v>447361.55</v>
      </c>
    </row>
    <row r="157" spans="1:7" x14ac:dyDescent="0.2">
      <c r="A157" s="30" t="s">
        <v>15</v>
      </c>
      <c r="B157" s="30">
        <f t="shared" ref="B157:G157" si="18">SUM(B153:B156)</f>
        <v>387</v>
      </c>
      <c r="C157" s="30">
        <f t="shared" si="18"/>
        <v>62</v>
      </c>
      <c r="D157" s="31">
        <f t="shared" si="18"/>
        <v>13444284</v>
      </c>
      <c r="E157" s="31">
        <f t="shared" si="18"/>
        <v>9240774.4000000004</v>
      </c>
      <c r="F157" s="31">
        <f t="shared" si="18"/>
        <v>4203509.5999999996</v>
      </c>
      <c r="G157" s="31">
        <f t="shared" si="18"/>
        <v>1077901.1100000001</v>
      </c>
    </row>
    <row r="158" spans="1:7" x14ac:dyDescent="0.2">
      <c r="A158" s="26"/>
      <c r="B158" s="26"/>
      <c r="C158" s="26"/>
      <c r="D158" s="25"/>
      <c r="E158" s="25"/>
      <c r="F158" s="25"/>
      <c r="G158" s="25"/>
    </row>
    <row r="159" spans="1:7" ht="13.5" thickBot="1" x14ac:dyDescent="0.25">
      <c r="A159" s="24" t="s">
        <v>37</v>
      </c>
      <c r="B159" s="24"/>
      <c r="C159" s="32"/>
      <c r="D159" s="32"/>
      <c r="E159" s="32"/>
      <c r="F159" s="32"/>
      <c r="G159" s="32"/>
    </row>
    <row r="160" spans="1:7" ht="13.5" thickTop="1" x14ac:dyDescent="0.2">
      <c r="A160" s="33" t="s">
        <v>1</v>
      </c>
      <c r="B160" s="34" t="s">
        <v>2</v>
      </c>
      <c r="C160" s="34" t="s">
        <v>2</v>
      </c>
      <c r="D160" s="34" t="s">
        <v>7</v>
      </c>
      <c r="E160" s="34" t="s">
        <v>7</v>
      </c>
      <c r="F160" s="34" t="s">
        <v>5</v>
      </c>
      <c r="G160" s="35" t="s">
        <v>10</v>
      </c>
    </row>
    <row r="161" spans="1:7" ht="13.5" thickBot="1" x14ac:dyDescent="0.25">
      <c r="A161" s="36" t="s">
        <v>0</v>
      </c>
      <c r="B161" s="37" t="s">
        <v>3</v>
      </c>
      <c r="C161" s="37" t="s">
        <v>4</v>
      </c>
      <c r="D161" s="37" t="s">
        <v>8</v>
      </c>
      <c r="E161" s="37" t="s">
        <v>9</v>
      </c>
      <c r="F161" s="37" t="s">
        <v>6</v>
      </c>
      <c r="G161" s="38" t="s">
        <v>11</v>
      </c>
    </row>
    <row r="162" spans="1:7" ht="13.5" thickTop="1" x14ac:dyDescent="0.2">
      <c r="A162" s="26" t="s">
        <v>12</v>
      </c>
      <c r="B162" s="26">
        <v>41</v>
      </c>
      <c r="C162" s="26">
        <v>14</v>
      </c>
      <c r="D162" s="25">
        <v>806351</v>
      </c>
      <c r="E162" s="25">
        <v>538481.4</v>
      </c>
      <c r="F162" s="25">
        <f>SUM(D162-E162)</f>
        <v>267869.59999999998</v>
      </c>
      <c r="G162" s="25">
        <v>69646.31</v>
      </c>
    </row>
    <row r="163" spans="1:7" x14ac:dyDescent="0.2">
      <c r="A163" s="26" t="s">
        <v>13</v>
      </c>
      <c r="B163" s="26">
        <v>29</v>
      </c>
      <c r="C163" s="26">
        <v>11</v>
      </c>
      <c r="D163" s="25">
        <v>502480</v>
      </c>
      <c r="E163" s="25">
        <v>351338.3</v>
      </c>
      <c r="F163" s="25">
        <f>SUM(D163-E163)</f>
        <v>151141.70000000001</v>
      </c>
      <c r="G163" s="25">
        <v>39297.019999999997</v>
      </c>
    </row>
    <row r="164" spans="1:7" x14ac:dyDescent="0.2">
      <c r="A164" s="26" t="s">
        <v>17</v>
      </c>
      <c r="B164" s="26">
        <v>66</v>
      </c>
      <c r="C164" s="26">
        <v>1</v>
      </c>
      <c r="D164" s="25">
        <v>2035791</v>
      </c>
      <c r="E164" s="25">
        <v>1473952.15</v>
      </c>
      <c r="F164" s="25">
        <f>SUM(D164-E164)</f>
        <v>561838.85000000009</v>
      </c>
      <c r="G164" s="25">
        <v>101131.1</v>
      </c>
    </row>
    <row r="165" spans="1:7" x14ac:dyDescent="0.2">
      <c r="A165" s="26" t="s">
        <v>14</v>
      </c>
      <c r="B165" s="26">
        <v>83</v>
      </c>
      <c r="C165" s="26">
        <v>2</v>
      </c>
      <c r="D165" s="25">
        <v>4395667</v>
      </c>
      <c r="E165" s="25">
        <v>3182649.85</v>
      </c>
      <c r="F165" s="25">
        <f>SUM(D165-E165)</f>
        <v>1213017.1499999999</v>
      </c>
      <c r="G165" s="25">
        <v>394230.87</v>
      </c>
    </row>
    <row r="166" spans="1:7" x14ac:dyDescent="0.2">
      <c r="A166" s="30" t="s">
        <v>15</v>
      </c>
      <c r="B166" s="30">
        <f t="shared" ref="B166:G166" si="19">SUM(B162:B165)</f>
        <v>219</v>
      </c>
      <c r="C166" s="30">
        <f t="shared" si="19"/>
        <v>28</v>
      </c>
      <c r="D166" s="31">
        <f t="shared" si="19"/>
        <v>7740289</v>
      </c>
      <c r="E166" s="31">
        <f t="shared" si="19"/>
        <v>5546421.6999999993</v>
      </c>
      <c r="F166" s="31">
        <f t="shared" si="19"/>
        <v>2193867.2999999998</v>
      </c>
      <c r="G166" s="31">
        <f t="shared" si="19"/>
        <v>604305.30000000005</v>
      </c>
    </row>
    <row r="167" spans="1:7" x14ac:dyDescent="0.2">
      <c r="A167" s="32"/>
      <c r="B167" s="32"/>
      <c r="C167" s="32"/>
      <c r="D167" s="32"/>
      <c r="E167" s="32"/>
      <c r="F167" s="32"/>
      <c r="G167" s="32"/>
    </row>
    <row r="168" spans="1:7" ht="13.5" thickBot="1" x14ac:dyDescent="0.25">
      <c r="A168" s="24" t="s">
        <v>38</v>
      </c>
      <c r="B168" s="24"/>
      <c r="C168" s="32"/>
      <c r="D168" s="32"/>
      <c r="E168" s="32"/>
      <c r="F168" s="32"/>
      <c r="G168" s="32"/>
    </row>
    <row r="169" spans="1:7" ht="13.5" thickTop="1" x14ac:dyDescent="0.2">
      <c r="A169" s="33" t="s">
        <v>1</v>
      </c>
      <c r="B169" s="34" t="s">
        <v>2</v>
      </c>
      <c r="C169" s="34" t="s">
        <v>2</v>
      </c>
      <c r="D169" s="34" t="s">
        <v>7</v>
      </c>
      <c r="E169" s="34" t="s">
        <v>7</v>
      </c>
      <c r="F169" s="34" t="s">
        <v>5</v>
      </c>
      <c r="G169" s="35" t="s">
        <v>10</v>
      </c>
    </row>
    <row r="170" spans="1:7" ht="13.5" thickBot="1" x14ac:dyDescent="0.25">
      <c r="A170" s="36" t="s">
        <v>0</v>
      </c>
      <c r="B170" s="37" t="s">
        <v>3</v>
      </c>
      <c r="C170" s="37" t="s">
        <v>4</v>
      </c>
      <c r="D170" s="37" t="s">
        <v>8</v>
      </c>
      <c r="E170" s="37" t="s">
        <v>9</v>
      </c>
      <c r="F170" s="37" t="s">
        <v>6</v>
      </c>
      <c r="G170" s="38" t="s">
        <v>11</v>
      </c>
    </row>
    <row r="171" spans="1:7" ht="13.5" thickTop="1" x14ac:dyDescent="0.2">
      <c r="A171" s="26" t="s">
        <v>12</v>
      </c>
      <c r="B171" s="26">
        <v>3</v>
      </c>
      <c r="C171" s="26">
        <v>1</v>
      </c>
      <c r="D171" s="25">
        <v>97437</v>
      </c>
      <c r="E171" s="25">
        <v>66667.25</v>
      </c>
      <c r="F171" s="25">
        <f>SUM(D171-E171)</f>
        <v>30769.75</v>
      </c>
      <c r="G171" s="25">
        <v>8000.13</v>
      </c>
    </row>
    <row r="172" spans="1:7" x14ac:dyDescent="0.2">
      <c r="A172" s="26" t="s">
        <v>13</v>
      </c>
      <c r="B172" s="26">
        <v>3</v>
      </c>
      <c r="C172" s="26">
        <v>1</v>
      </c>
      <c r="D172" s="25">
        <v>40430</v>
      </c>
      <c r="E172" s="25">
        <v>25862.35</v>
      </c>
      <c r="F172" s="25">
        <f>SUM(D172-E172)</f>
        <v>14567.650000000001</v>
      </c>
      <c r="G172" s="25">
        <v>3787.59</v>
      </c>
    </row>
    <row r="173" spans="1:7" x14ac:dyDescent="0.2">
      <c r="A173" s="26" t="s">
        <v>14</v>
      </c>
      <c r="B173" s="26">
        <v>490</v>
      </c>
      <c r="C173" s="26">
        <v>10</v>
      </c>
      <c r="D173" s="25">
        <v>21681175</v>
      </c>
      <c r="E173" s="25">
        <v>15303234.25</v>
      </c>
      <c r="F173" s="25">
        <f>SUM(D173-E173)</f>
        <v>6377940.75</v>
      </c>
      <c r="G173" s="25">
        <v>2072832.3</v>
      </c>
    </row>
    <row r="174" spans="1:7" x14ac:dyDescent="0.2">
      <c r="A174" s="30" t="s">
        <v>15</v>
      </c>
      <c r="B174" s="30">
        <f t="shared" ref="B174:G174" si="20">SUM(B171:B173)</f>
        <v>496</v>
      </c>
      <c r="C174" s="30">
        <f t="shared" si="20"/>
        <v>12</v>
      </c>
      <c r="D174" s="31">
        <f t="shared" si="20"/>
        <v>21819042</v>
      </c>
      <c r="E174" s="31">
        <f t="shared" si="20"/>
        <v>15395763.85</v>
      </c>
      <c r="F174" s="31">
        <f t="shared" si="20"/>
        <v>6423278.1500000004</v>
      </c>
      <c r="G174" s="31">
        <f t="shared" si="20"/>
        <v>2084620.02</v>
      </c>
    </row>
    <row r="175" spans="1:7" x14ac:dyDescent="0.2">
      <c r="A175" s="32"/>
      <c r="B175" s="32"/>
      <c r="C175" s="32"/>
      <c r="D175" s="32"/>
      <c r="E175" s="32"/>
      <c r="F175" s="32"/>
      <c r="G175" s="32"/>
    </row>
    <row r="176" spans="1:7" ht="13.5" thickBot="1" x14ac:dyDescent="0.25">
      <c r="A176" s="24" t="s">
        <v>39</v>
      </c>
      <c r="B176" s="24"/>
      <c r="C176" s="32"/>
      <c r="D176" s="32"/>
      <c r="E176" s="32"/>
      <c r="F176" s="32"/>
      <c r="G176" s="32"/>
    </row>
    <row r="177" spans="1:7" ht="13.5" thickTop="1" x14ac:dyDescent="0.2">
      <c r="A177" s="33" t="s">
        <v>1</v>
      </c>
      <c r="B177" s="34" t="s">
        <v>2</v>
      </c>
      <c r="C177" s="34" t="s">
        <v>2</v>
      </c>
      <c r="D177" s="34" t="s">
        <v>7</v>
      </c>
      <c r="E177" s="34" t="s">
        <v>7</v>
      </c>
      <c r="F177" s="34" t="s">
        <v>5</v>
      </c>
      <c r="G177" s="35" t="s">
        <v>10</v>
      </c>
    </row>
    <row r="178" spans="1:7" ht="13.5" thickBot="1" x14ac:dyDescent="0.25">
      <c r="A178" s="36" t="s">
        <v>0</v>
      </c>
      <c r="B178" s="37" t="s">
        <v>3</v>
      </c>
      <c r="C178" s="37" t="s">
        <v>4</v>
      </c>
      <c r="D178" s="37" t="s">
        <v>8</v>
      </c>
      <c r="E178" s="37" t="s">
        <v>9</v>
      </c>
      <c r="F178" s="37" t="s">
        <v>6</v>
      </c>
      <c r="G178" s="38" t="s">
        <v>11</v>
      </c>
    </row>
    <row r="179" spans="1:7" ht="13.5" thickTop="1" x14ac:dyDescent="0.2">
      <c r="A179" s="26" t="s">
        <v>12</v>
      </c>
      <c r="B179" s="26">
        <v>40</v>
      </c>
      <c r="C179" s="26">
        <v>12</v>
      </c>
      <c r="D179" s="25">
        <v>409212.75</v>
      </c>
      <c r="E179" s="25">
        <v>262771.7</v>
      </c>
      <c r="F179" s="25">
        <f>SUM(D179-E179)</f>
        <v>146441.04999999999</v>
      </c>
      <c r="G179" s="25">
        <v>38074.870000000003</v>
      </c>
    </row>
    <row r="180" spans="1:7" x14ac:dyDescent="0.2">
      <c r="A180" s="26" t="s">
        <v>13</v>
      </c>
      <c r="B180" s="26">
        <v>6</v>
      </c>
      <c r="C180" s="26">
        <v>2</v>
      </c>
      <c r="D180" s="25">
        <v>111011</v>
      </c>
      <c r="E180" s="25">
        <v>71013.149999999994</v>
      </c>
      <c r="F180" s="25">
        <f>SUM(D180-E180)</f>
        <v>39997.850000000006</v>
      </c>
      <c r="G180" s="25">
        <v>10399.459999999999</v>
      </c>
    </row>
    <row r="181" spans="1:7" x14ac:dyDescent="0.2">
      <c r="A181" s="26" t="s">
        <v>14</v>
      </c>
      <c r="B181" s="26">
        <v>287</v>
      </c>
      <c r="C181" s="26">
        <v>7</v>
      </c>
      <c r="D181" s="25">
        <v>11132772</v>
      </c>
      <c r="E181" s="25">
        <v>7955359.6500000004</v>
      </c>
      <c r="F181" s="25">
        <f>SUM(D181-E181)</f>
        <v>3177412.3499999996</v>
      </c>
      <c r="G181" s="25">
        <v>1032659.98</v>
      </c>
    </row>
    <row r="182" spans="1:7" x14ac:dyDescent="0.2">
      <c r="A182" s="30" t="s">
        <v>15</v>
      </c>
      <c r="B182" s="30">
        <f t="shared" ref="B182:G182" si="21">SUM(B179:B181)</f>
        <v>333</v>
      </c>
      <c r="C182" s="30">
        <f t="shared" si="21"/>
        <v>21</v>
      </c>
      <c r="D182" s="31">
        <f t="shared" si="21"/>
        <v>11652995.75</v>
      </c>
      <c r="E182" s="31">
        <f t="shared" si="21"/>
        <v>8289144.5</v>
      </c>
      <c r="F182" s="31">
        <f t="shared" si="21"/>
        <v>3363851.2499999995</v>
      </c>
      <c r="G182" s="31">
        <f t="shared" si="21"/>
        <v>1081134.31</v>
      </c>
    </row>
    <row r="183" spans="1:7" x14ac:dyDescent="0.2">
      <c r="A183" s="32"/>
      <c r="B183" s="32"/>
      <c r="C183" s="32"/>
      <c r="D183" s="32"/>
      <c r="E183" s="32"/>
      <c r="F183" s="32"/>
      <c r="G183" s="32"/>
    </row>
    <row r="184" spans="1:7" ht="13.5" thickBot="1" x14ac:dyDescent="0.25">
      <c r="A184" s="24" t="s">
        <v>40</v>
      </c>
      <c r="B184" s="24"/>
      <c r="C184" s="32"/>
      <c r="D184" s="32"/>
      <c r="E184" s="32"/>
      <c r="F184" s="32"/>
      <c r="G184" s="32"/>
    </row>
    <row r="185" spans="1:7" ht="13.5" thickTop="1" x14ac:dyDescent="0.2">
      <c r="A185" s="33" t="s">
        <v>1</v>
      </c>
      <c r="B185" s="34" t="s">
        <v>2</v>
      </c>
      <c r="C185" s="34" t="s">
        <v>2</v>
      </c>
      <c r="D185" s="34" t="s">
        <v>7</v>
      </c>
      <c r="E185" s="34" t="s">
        <v>7</v>
      </c>
      <c r="F185" s="34" t="s">
        <v>5</v>
      </c>
      <c r="G185" s="35" t="s">
        <v>10</v>
      </c>
    </row>
    <row r="186" spans="1:7" ht="13.5" thickBot="1" x14ac:dyDescent="0.25">
      <c r="A186" s="36" t="s">
        <v>0</v>
      </c>
      <c r="B186" s="37" t="s">
        <v>3</v>
      </c>
      <c r="C186" s="37" t="s">
        <v>4</v>
      </c>
      <c r="D186" s="37" t="s">
        <v>8</v>
      </c>
      <c r="E186" s="37" t="s">
        <v>9</v>
      </c>
      <c r="F186" s="37" t="s">
        <v>6</v>
      </c>
      <c r="G186" s="38" t="s">
        <v>11</v>
      </c>
    </row>
    <row r="187" spans="1:7" ht="13.5" thickTop="1" x14ac:dyDescent="0.2">
      <c r="A187" s="26" t="s">
        <v>12</v>
      </c>
      <c r="B187" s="26">
        <v>71</v>
      </c>
      <c r="C187" s="26">
        <v>24</v>
      </c>
      <c r="D187" s="25">
        <v>1478049</v>
      </c>
      <c r="E187" s="25">
        <v>995418.05</v>
      </c>
      <c r="F187" s="25">
        <f>SUM(D187-E187)</f>
        <v>482630.94999999995</v>
      </c>
      <c r="G187" s="25">
        <v>125484.43</v>
      </c>
    </row>
    <row r="188" spans="1:7" x14ac:dyDescent="0.2">
      <c r="A188" s="26" t="s">
        <v>13</v>
      </c>
      <c r="B188" s="26">
        <v>32</v>
      </c>
      <c r="C188" s="26">
        <v>6</v>
      </c>
      <c r="D188" s="25">
        <v>150724</v>
      </c>
      <c r="E188" s="25">
        <v>87523.9</v>
      </c>
      <c r="F188" s="25">
        <f>SUM(D188-E188)</f>
        <v>63200.100000000006</v>
      </c>
      <c r="G188" s="25">
        <v>16432.060000000001</v>
      </c>
    </row>
    <row r="189" spans="1:7" x14ac:dyDescent="0.2">
      <c r="A189" s="26" t="s">
        <v>17</v>
      </c>
      <c r="B189" s="26">
        <v>86</v>
      </c>
      <c r="C189" s="26">
        <v>1</v>
      </c>
      <c r="D189" s="25">
        <v>3268184</v>
      </c>
      <c r="E189" s="25">
        <v>2410456.7999999998</v>
      </c>
      <c r="F189" s="25">
        <f>SUM(D189-E189)</f>
        <v>857727.20000000019</v>
      </c>
      <c r="G189" s="25">
        <v>154391.24</v>
      </c>
    </row>
    <row r="190" spans="1:7" x14ac:dyDescent="0.2">
      <c r="A190" s="26" t="s">
        <v>14</v>
      </c>
      <c r="B190" s="26">
        <v>225</v>
      </c>
      <c r="C190" s="26">
        <v>6</v>
      </c>
      <c r="D190" s="25">
        <v>10434063</v>
      </c>
      <c r="E190" s="25">
        <v>7388557.3499999996</v>
      </c>
      <c r="F190" s="25">
        <f>SUM(D190-E190)</f>
        <v>3045505.6500000004</v>
      </c>
      <c r="G190" s="25">
        <v>989790.14</v>
      </c>
    </row>
    <row r="191" spans="1:7" x14ac:dyDescent="0.2">
      <c r="A191" s="30" t="s">
        <v>15</v>
      </c>
      <c r="B191" s="30">
        <f t="shared" ref="B191:G191" si="22">SUM(B187:B190)</f>
        <v>414</v>
      </c>
      <c r="C191" s="30">
        <f t="shared" si="22"/>
        <v>37</v>
      </c>
      <c r="D191" s="31">
        <f t="shared" si="22"/>
        <v>15331020</v>
      </c>
      <c r="E191" s="31">
        <f t="shared" si="22"/>
        <v>10881956.1</v>
      </c>
      <c r="F191" s="31">
        <f t="shared" si="22"/>
        <v>4449063.9000000004</v>
      </c>
      <c r="G191" s="31">
        <f t="shared" si="22"/>
        <v>1286097.8700000001</v>
      </c>
    </row>
    <row r="192" spans="1:7" x14ac:dyDescent="0.2">
      <c r="A192" s="32"/>
      <c r="B192" s="32"/>
      <c r="C192" s="32"/>
      <c r="D192" s="32"/>
      <c r="E192" s="32"/>
      <c r="F192" s="32"/>
      <c r="G192" s="32"/>
    </row>
    <row r="193" spans="1:7" ht="13.5" thickBot="1" x14ac:dyDescent="0.25">
      <c r="A193" s="24" t="s">
        <v>41</v>
      </c>
      <c r="B193" s="24"/>
      <c r="C193" s="32"/>
      <c r="D193" s="32"/>
      <c r="E193" s="32"/>
      <c r="F193" s="32"/>
      <c r="G193" s="32"/>
    </row>
    <row r="194" spans="1:7" ht="13.5" thickTop="1" x14ac:dyDescent="0.2">
      <c r="A194" s="33"/>
      <c r="B194" s="34" t="s">
        <v>2</v>
      </c>
      <c r="C194" s="34" t="s">
        <v>2</v>
      </c>
      <c r="D194" s="34" t="s">
        <v>7</v>
      </c>
      <c r="E194" s="34" t="s">
        <v>7</v>
      </c>
      <c r="F194" s="34" t="s">
        <v>5</v>
      </c>
      <c r="G194" s="35" t="s">
        <v>10</v>
      </c>
    </row>
    <row r="195" spans="1:7" ht="13.5" thickBot="1" x14ac:dyDescent="0.25">
      <c r="A195" s="36" t="s">
        <v>0</v>
      </c>
      <c r="B195" s="37" t="s">
        <v>3</v>
      </c>
      <c r="C195" s="37" t="s">
        <v>4</v>
      </c>
      <c r="D195" s="37" t="s">
        <v>8</v>
      </c>
      <c r="E195" s="37" t="s">
        <v>9</v>
      </c>
      <c r="F195" s="37" t="s">
        <v>6</v>
      </c>
      <c r="G195" s="38" t="s">
        <v>11</v>
      </c>
    </row>
    <row r="196" spans="1:7" ht="13.5" thickTop="1" x14ac:dyDescent="0.2">
      <c r="A196" s="26" t="s">
        <v>12</v>
      </c>
      <c r="B196" s="26">
        <v>96</v>
      </c>
      <c r="C196" s="26">
        <v>34</v>
      </c>
      <c r="D196" s="25">
        <v>1686592.5</v>
      </c>
      <c r="E196" s="25">
        <v>1177680.7</v>
      </c>
      <c r="F196" s="25">
        <f>SUM(D196-E196)</f>
        <v>508911.80000000005</v>
      </c>
      <c r="G196" s="25">
        <v>132317.35</v>
      </c>
    </row>
    <row r="197" spans="1:7" x14ac:dyDescent="0.2">
      <c r="A197" s="26" t="s">
        <v>13</v>
      </c>
      <c r="B197" s="26">
        <v>34</v>
      </c>
      <c r="C197" s="26">
        <v>11</v>
      </c>
      <c r="D197" s="25">
        <v>718821.25</v>
      </c>
      <c r="E197" s="25">
        <v>492425.35</v>
      </c>
      <c r="F197" s="25">
        <f>SUM(D197-E197)</f>
        <v>226395.90000000002</v>
      </c>
      <c r="G197" s="25">
        <v>58863.07</v>
      </c>
    </row>
    <row r="198" spans="1:7" x14ac:dyDescent="0.2">
      <c r="A198" s="26" t="s">
        <v>17</v>
      </c>
      <c r="B198" s="26">
        <v>64</v>
      </c>
      <c r="C198" s="26">
        <v>1</v>
      </c>
      <c r="D198" s="25">
        <v>983762</v>
      </c>
      <c r="E198" s="25">
        <v>741853.05</v>
      </c>
      <c r="F198" s="25">
        <f>SUM(D198-E198)</f>
        <v>241908.94999999995</v>
      </c>
      <c r="G198" s="25">
        <v>43543.73</v>
      </c>
    </row>
    <row r="199" spans="1:7" x14ac:dyDescent="0.2">
      <c r="A199" s="26" t="s">
        <v>14</v>
      </c>
      <c r="B199" s="26">
        <v>400</v>
      </c>
      <c r="C199" s="26">
        <v>10</v>
      </c>
      <c r="D199" s="25">
        <v>14947321</v>
      </c>
      <c r="E199" s="25">
        <v>10616807.800000001</v>
      </c>
      <c r="F199" s="25">
        <f>SUM(D199-E199)</f>
        <v>4330513.1999999993</v>
      </c>
      <c r="G199" s="25">
        <v>1407418.12</v>
      </c>
    </row>
    <row r="200" spans="1:7" x14ac:dyDescent="0.2">
      <c r="A200" s="30" t="s">
        <v>15</v>
      </c>
      <c r="B200" s="30">
        <f t="shared" ref="B200:G200" si="23">SUM(B196:B199)</f>
        <v>594</v>
      </c>
      <c r="C200" s="30">
        <f t="shared" si="23"/>
        <v>56</v>
      </c>
      <c r="D200" s="31">
        <f t="shared" si="23"/>
        <v>18336496.75</v>
      </c>
      <c r="E200" s="31">
        <f t="shared" si="23"/>
        <v>13028766.9</v>
      </c>
      <c r="F200" s="31">
        <f t="shared" si="23"/>
        <v>5307729.8499999996</v>
      </c>
      <c r="G200" s="31">
        <f t="shared" si="23"/>
        <v>1642142.27</v>
      </c>
    </row>
    <row r="201" spans="1:7" x14ac:dyDescent="0.2">
      <c r="A201" s="32"/>
      <c r="B201" s="32"/>
      <c r="C201" s="32"/>
      <c r="D201" s="32"/>
      <c r="E201" s="32"/>
      <c r="F201" s="32"/>
      <c r="G201" s="32"/>
    </row>
    <row r="202" spans="1:7" ht="13.5" thickBot="1" x14ac:dyDescent="0.25">
      <c r="A202" s="24" t="s">
        <v>42</v>
      </c>
      <c r="B202" s="24"/>
      <c r="C202" s="32"/>
      <c r="D202" s="32"/>
      <c r="E202" s="32"/>
      <c r="F202" s="32"/>
      <c r="G202" s="32"/>
    </row>
    <row r="203" spans="1:7" ht="13.5" thickTop="1" x14ac:dyDescent="0.2">
      <c r="A203" s="33" t="s">
        <v>1</v>
      </c>
      <c r="B203" s="34" t="s">
        <v>2</v>
      </c>
      <c r="C203" s="34" t="s">
        <v>2</v>
      </c>
      <c r="D203" s="34" t="s">
        <v>7</v>
      </c>
      <c r="E203" s="34" t="s">
        <v>7</v>
      </c>
      <c r="F203" s="34" t="s">
        <v>5</v>
      </c>
      <c r="G203" s="35" t="s">
        <v>10</v>
      </c>
    </row>
    <row r="204" spans="1:7" ht="13.5" thickBot="1" x14ac:dyDescent="0.25">
      <c r="A204" s="36" t="s">
        <v>0</v>
      </c>
      <c r="B204" s="37" t="s">
        <v>3</v>
      </c>
      <c r="C204" s="37" t="s">
        <v>4</v>
      </c>
      <c r="D204" s="37" t="s">
        <v>8</v>
      </c>
      <c r="E204" s="37" t="s">
        <v>9</v>
      </c>
      <c r="F204" s="37" t="s">
        <v>6</v>
      </c>
      <c r="G204" s="38" t="s">
        <v>11</v>
      </c>
    </row>
    <row r="205" spans="1:7" ht="13.5" thickTop="1" x14ac:dyDescent="0.2">
      <c r="A205" s="26" t="s">
        <v>12</v>
      </c>
      <c r="B205" s="26">
        <v>128</v>
      </c>
      <c r="C205" s="26">
        <v>43</v>
      </c>
      <c r="D205" s="25">
        <v>2513510</v>
      </c>
      <c r="E205" s="25">
        <v>1713556.1</v>
      </c>
      <c r="F205" s="25">
        <f>SUM(D205-E205)</f>
        <v>799953.89999999991</v>
      </c>
      <c r="G205" s="25">
        <v>207988.28</v>
      </c>
    </row>
    <row r="206" spans="1:7" x14ac:dyDescent="0.2">
      <c r="A206" s="26" t="s">
        <v>13</v>
      </c>
      <c r="B206" s="26">
        <v>32</v>
      </c>
      <c r="C206" s="26">
        <v>11</v>
      </c>
      <c r="D206" s="25">
        <v>955276</v>
      </c>
      <c r="E206" s="25">
        <v>696137.95</v>
      </c>
      <c r="F206" s="25">
        <f>SUM(D206-E206)</f>
        <v>259138.05000000005</v>
      </c>
      <c r="G206" s="25">
        <v>67376.09</v>
      </c>
    </row>
    <row r="207" spans="1:7" x14ac:dyDescent="0.2">
      <c r="A207" s="26" t="s">
        <v>16</v>
      </c>
      <c r="B207" s="26">
        <v>12</v>
      </c>
      <c r="C207" s="26">
        <v>1</v>
      </c>
      <c r="D207" s="25">
        <v>341147</v>
      </c>
      <c r="E207" s="25">
        <v>256636.35</v>
      </c>
      <c r="F207" s="25">
        <f>SUM(D207-E207)</f>
        <v>84510.65</v>
      </c>
      <c r="G207" s="25">
        <v>21972.77</v>
      </c>
    </row>
    <row r="208" spans="1:7" x14ac:dyDescent="0.2">
      <c r="A208" s="26" t="s">
        <v>17</v>
      </c>
      <c r="B208" s="26">
        <v>111</v>
      </c>
      <c r="C208" s="26">
        <v>2</v>
      </c>
      <c r="D208" s="25">
        <v>1621465</v>
      </c>
      <c r="E208" s="25">
        <v>1140912.55</v>
      </c>
      <c r="F208" s="25">
        <f>SUM(D208-E208)</f>
        <v>480552.44999999995</v>
      </c>
      <c r="G208" s="25">
        <v>86499.71</v>
      </c>
    </row>
    <row r="209" spans="1:7" x14ac:dyDescent="0.2">
      <c r="A209" s="26" t="s">
        <v>14</v>
      </c>
      <c r="B209" s="26">
        <v>709</v>
      </c>
      <c r="C209" s="26">
        <v>16</v>
      </c>
      <c r="D209" s="25">
        <v>34687260</v>
      </c>
      <c r="E209" s="25">
        <v>24536117.350000001</v>
      </c>
      <c r="F209" s="25">
        <f>SUM(D209-E209)</f>
        <v>10151142.649999999</v>
      </c>
      <c r="G209" s="25">
        <v>3299123.69</v>
      </c>
    </row>
    <row r="210" spans="1:7" x14ac:dyDescent="0.2">
      <c r="A210" s="30" t="s">
        <v>15</v>
      </c>
      <c r="B210" s="30">
        <f t="shared" ref="B210:G210" si="24">SUM(B205:B209)</f>
        <v>992</v>
      </c>
      <c r="C210" s="30">
        <f t="shared" si="24"/>
        <v>73</v>
      </c>
      <c r="D210" s="31">
        <f t="shared" si="24"/>
        <v>40118658</v>
      </c>
      <c r="E210" s="31">
        <f t="shared" si="24"/>
        <v>28343360.300000001</v>
      </c>
      <c r="F210" s="31">
        <f t="shared" si="24"/>
        <v>11775297.699999999</v>
      </c>
      <c r="G210" s="31">
        <f t="shared" si="24"/>
        <v>3682960.54</v>
      </c>
    </row>
    <row r="211" spans="1:7" x14ac:dyDescent="0.2">
      <c r="A211" s="32"/>
      <c r="B211" s="32"/>
      <c r="C211" s="32"/>
      <c r="D211" s="32"/>
      <c r="E211" s="32"/>
      <c r="F211" s="32"/>
      <c r="G211" s="32"/>
    </row>
    <row r="212" spans="1:7" ht="13.5" thickBot="1" x14ac:dyDescent="0.25">
      <c r="A212" s="24" t="s">
        <v>43</v>
      </c>
      <c r="B212" s="24"/>
      <c r="C212" s="32"/>
      <c r="D212" s="32"/>
      <c r="E212" s="32"/>
      <c r="F212" s="32"/>
      <c r="G212" s="32"/>
    </row>
    <row r="213" spans="1:7" ht="13.5" thickTop="1" x14ac:dyDescent="0.2">
      <c r="A213" s="33" t="s">
        <v>1</v>
      </c>
      <c r="B213" s="34" t="s">
        <v>2</v>
      </c>
      <c r="C213" s="34" t="s">
        <v>2</v>
      </c>
      <c r="D213" s="34" t="s">
        <v>7</v>
      </c>
      <c r="E213" s="34" t="s">
        <v>7</v>
      </c>
      <c r="F213" s="34" t="s">
        <v>5</v>
      </c>
      <c r="G213" s="35" t="s">
        <v>10</v>
      </c>
    </row>
    <row r="214" spans="1:7" ht="13.5" thickBot="1" x14ac:dyDescent="0.25">
      <c r="A214" s="36" t="s">
        <v>0</v>
      </c>
      <c r="B214" s="37" t="s">
        <v>3</v>
      </c>
      <c r="C214" s="37" t="s">
        <v>4</v>
      </c>
      <c r="D214" s="37" t="s">
        <v>8</v>
      </c>
      <c r="E214" s="37" t="s">
        <v>9</v>
      </c>
      <c r="F214" s="37" t="s">
        <v>6</v>
      </c>
      <c r="G214" s="38" t="s">
        <v>11</v>
      </c>
    </row>
    <row r="215" spans="1:7" ht="13.5" thickTop="1" x14ac:dyDescent="0.2">
      <c r="A215" s="26" t="s">
        <v>12</v>
      </c>
      <c r="B215" s="26">
        <v>112</v>
      </c>
      <c r="C215" s="26">
        <v>37</v>
      </c>
      <c r="D215" s="25">
        <v>1860503</v>
      </c>
      <c r="E215" s="25">
        <v>1241944.05</v>
      </c>
      <c r="F215" s="25">
        <f>SUM(D215-E215)</f>
        <v>618558.94999999995</v>
      </c>
      <c r="G215" s="25">
        <v>160825.65</v>
      </c>
    </row>
    <row r="216" spans="1:7" x14ac:dyDescent="0.2">
      <c r="A216" s="26" t="s">
        <v>13</v>
      </c>
      <c r="B216" s="26">
        <v>28</v>
      </c>
      <c r="C216" s="26">
        <v>9</v>
      </c>
      <c r="D216" s="25">
        <v>86502.25</v>
      </c>
      <c r="E216" s="25">
        <v>65649.3</v>
      </c>
      <c r="F216" s="25">
        <f>SUM(D216-E216)</f>
        <v>20852.949999999997</v>
      </c>
      <c r="G216" s="25">
        <v>5421.79</v>
      </c>
    </row>
    <row r="217" spans="1:7" x14ac:dyDescent="0.2">
      <c r="A217" s="26" t="s">
        <v>16</v>
      </c>
      <c r="B217" s="26">
        <v>6</v>
      </c>
      <c r="C217" s="26">
        <v>1</v>
      </c>
      <c r="D217" s="25">
        <v>61244</v>
      </c>
      <c r="E217" s="25">
        <v>41498.5</v>
      </c>
      <c r="F217" s="25">
        <f>SUM(D217-E217)</f>
        <v>19745.5</v>
      </c>
      <c r="G217" s="25">
        <v>5133.8599999999997</v>
      </c>
    </row>
    <row r="218" spans="1:7" x14ac:dyDescent="0.2">
      <c r="A218" s="26" t="s">
        <v>14</v>
      </c>
      <c r="B218" s="26">
        <v>213</v>
      </c>
      <c r="C218" s="26">
        <v>6</v>
      </c>
      <c r="D218" s="25">
        <v>6976751</v>
      </c>
      <c r="E218" s="25">
        <v>5057176.25</v>
      </c>
      <c r="F218" s="25">
        <f>SUM(D218-E218)</f>
        <v>1919574.75</v>
      </c>
      <c r="G218" s="25">
        <v>623862.35</v>
      </c>
    </row>
    <row r="219" spans="1:7" x14ac:dyDescent="0.2">
      <c r="A219" s="30" t="s">
        <v>15</v>
      </c>
      <c r="B219" s="30">
        <f t="shared" ref="B219:G219" si="25">SUM(B215:B218)</f>
        <v>359</v>
      </c>
      <c r="C219" s="30">
        <f t="shared" si="25"/>
        <v>53</v>
      </c>
      <c r="D219" s="31">
        <f t="shared" si="25"/>
        <v>8985000.25</v>
      </c>
      <c r="E219" s="31">
        <f t="shared" si="25"/>
        <v>6406268.0999999996</v>
      </c>
      <c r="F219" s="31">
        <f t="shared" si="25"/>
        <v>2578732.15</v>
      </c>
      <c r="G219" s="31">
        <f t="shared" si="25"/>
        <v>795243.64999999991</v>
      </c>
    </row>
    <row r="220" spans="1:7" x14ac:dyDescent="0.2">
      <c r="A220" s="32"/>
      <c r="B220" s="32"/>
      <c r="C220" s="32"/>
      <c r="D220" s="32"/>
      <c r="E220" s="32"/>
      <c r="F220" s="32"/>
      <c r="G220" s="32"/>
    </row>
    <row r="221" spans="1:7" ht="13.5" thickBot="1" x14ac:dyDescent="0.25">
      <c r="A221" s="24" t="s">
        <v>44</v>
      </c>
      <c r="B221" s="24"/>
      <c r="C221" s="32"/>
      <c r="D221" s="32"/>
      <c r="E221" s="32"/>
      <c r="F221" s="32"/>
      <c r="G221" s="32"/>
    </row>
    <row r="222" spans="1:7" ht="13.5" thickTop="1" x14ac:dyDescent="0.2">
      <c r="A222" s="33" t="s">
        <v>1</v>
      </c>
      <c r="B222" s="34" t="s">
        <v>2</v>
      </c>
      <c r="C222" s="34" t="s">
        <v>2</v>
      </c>
      <c r="D222" s="34" t="s">
        <v>7</v>
      </c>
      <c r="E222" s="34" t="s">
        <v>7</v>
      </c>
      <c r="F222" s="34" t="s">
        <v>5</v>
      </c>
      <c r="G222" s="35" t="s">
        <v>10</v>
      </c>
    </row>
    <row r="223" spans="1:7" ht="13.5" thickBot="1" x14ac:dyDescent="0.25">
      <c r="A223" s="36" t="s">
        <v>0</v>
      </c>
      <c r="B223" s="37" t="s">
        <v>3</v>
      </c>
      <c r="C223" s="37" t="s">
        <v>4</v>
      </c>
      <c r="D223" s="37" t="s">
        <v>8</v>
      </c>
      <c r="E223" s="37" t="s">
        <v>9</v>
      </c>
      <c r="F223" s="37" t="s">
        <v>6</v>
      </c>
      <c r="G223" s="38" t="s">
        <v>11</v>
      </c>
    </row>
    <row r="224" spans="1:7" ht="13.5" thickTop="1" x14ac:dyDescent="0.2">
      <c r="A224" s="26" t="s">
        <v>12</v>
      </c>
      <c r="B224" s="26">
        <v>6</v>
      </c>
      <c r="C224" s="26">
        <v>2</v>
      </c>
      <c r="D224" s="25">
        <v>259231</v>
      </c>
      <c r="E224" s="25">
        <v>165881.4</v>
      </c>
      <c r="F224" s="25">
        <f>SUM(D224-E224)</f>
        <v>93349.6</v>
      </c>
      <c r="G224" s="25">
        <v>24270.9</v>
      </c>
    </row>
    <row r="225" spans="1:7" x14ac:dyDescent="0.2">
      <c r="A225" s="26" t="s">
        <v>13</v>
      </c>
      <c r="B225" s="26">
        <v>11</v>
      </c>
      <c r="C225" s="26">
        <v>4</v>
      </c>
      <c r="D225" s="25">
        <v>249413</v>
      </c>
      <c r="E225" s="25">
        <v>169451.7</v>
      </c>
      <c r="F225" s="25">
        <f>SUM(D225-E225)</f>
        <v>79961.299999999988</v>
      </c>
      <c r="G225" s="25">
        <v>20789.95</v>
      </c>
    </row>
    <row r="226" spans="1:7" x14ac:dyDescent="0.2">
      <c r="A226" s="30" t="s">
        <v>15</v>
      </c>
      <c r="B226" s="30">
        <f t="shared" ref="B226:G226" si="26">SUM(B224:B225)</f>
        <v>17</v>
      </c>
      <c r="C226" s="30">
        <f t="shared" si="26"/>
        <v>6</v>
      </c>
      <c r="D226" s="31">
        <f t="shared" si="26"/>
        <v>508644</v>
      </c>
      <c r="E226" s="31">
        <f t="shared" si="26"/>
        <v>335333.09999999998</v>
      </c>
      <c r="F226" s="31">
        <f t="shared" si="26"/>
        <v>173310.9</v>
      </c>
      <c r="G226" s="31">
        <f t="shared" si="26"/>
        <v>45060.850000000006</v>
      </c>
    </row>
    <row r="227" spans="1:7" x14ac:dyDescent="0.2">
      <c r="A227" s="32"/>
      <c r="B227" s="32"/>
      <c r="C227" s="32"/>
      <c r="D227" s="32"/>
      <c r="E227" s="32"/>
      <c r="F227" s="32"/>
      <c r="G227" s="32"/>
    </row>
    <row r="228" spans="1:7" ht="13.5" thickBot="1" x14ac:dyDescent="0.25">
      <c r="A228" s="24" t="s">
        <v>45</v>
      </c>
      <c r="B228" s="24"/>
      <c r="C228" s="32"/>
      <c r="D228" s="32"/>
      <c r="E228" s="32"/>
      <c r="F228" s="32"/>
      <c r="G228" s="32"/>
    </row>
    <row r="229" spans="1:7" ht="13.5" thickTop="1" x14ac:dyDescent="0.2">
      <c r="A229" s="33" t="s">
        <v>1</v>
      </c>
      <c r="B229" s="34" t="s">
        <v>2</v>
      </c>
      <c r="C229" s="34" t="s">
        <v>2</v>
      </c>
      <c r="D229" s="34" t="s">
        <v>7</v>
      </c>
      <c r="E229" s="34" t="s">
        <v>7</v>
      </c>
      <c r="F229" s="34" t="s">
        <v>5</v>
      </c>
      <c r="G229" s="35" t="s">
        <v>10</v>
      </c>
    </row>
    <row r="230" spans="1:7" ht="13.5" thickBot="1" x14ac:dyDescent="0.25">
      <c r="A230" s="36" t="s">
        <v>0</v>
      </c>
      <c r="B230" s="37" t="s">
        <v>3</v>
      </c>
      <c r="C230" s="37" t="s">
        <v>4</v>
      </c>
      <c r="D230" s="37" t="s">
        <v>8</v>
      </c>
      <c r="E230" s="37" t="s">
        <v>9</v>
      </c>
      <c r="F230" s="37" t="s">
        <v>6</v>
      </c>
      <c r="G230" s="38" t="s">
        <v>11</v>
      </c>
    </row>
    <row r="231" spans="1:7" ht="13.5" thickTop="1" x14ac:dyDescent="0.2">
      <c r="A231" s="26" t="s">
        <v>12</v>
      </c>
      <c r="B231" s="26">
        <v>202</v>
      </c>
      <c r="C231" s="26">
        <v>68</v>
      </c>
      <c r="D231" s="25">
        <v>2991784.5</v>
      </c>
      <c r="E231" s="25">
        <v>2065027.15</v>
      </c>
      <c r="F231" s="25">
        <f>SUM(D231-E231)</f>
        <v>926757.35000000009</v>
      </c>
      <c r="G231" s="25">
        <v>240957.42</v>
      </c>
    </row>
    <row r="232" spans="1:7" x14ac:dyDescent="0.2">
      <c r="A232" s="26" t="s">
        <v>13</v>
      </c>
      <c r="B232" s="26">
        <v>124</v>
      </c>
      <c r="C232" s="26">
        <v>43</v>
      </c>
      <c r="D232" s="25">
        <v>1784939</v>
      </c>
      <c r="E232" s="25">
        <v>1174055.8500000001</v>
      </c>
      <c r="F232" s="25">
        <f>SUM(D232-E232)</f>
        <v>610883.14999999991</v>
      </c>
      <c r="G232" s="25">
        <v>158829.93</v>
      </c>
    </row>
    <row r="233" spans="1:7" x14ac:dyDescent="0.2">
      <c r="A233" s="26" t="s">
        <v>16</v>
      </c>
      <c r="B233" s="26">
        <v>2</v>
      </c>
      <c r="C233" s="26">
        <v>1</v>
      </c>
      <c r="D233" s="25">
        <v>4560</v>
      </c>
      <c r="E233" s="25">
        <v>4066.05</v>
      </c>
      <c r="F233" s="25">
        <f>SUM(D233-E233)</f>
        <v>493.94999999999982</v>
      </c>
      <c r="G233" s="25">
        <v>128.43</v>
      </c>
    </row>
    <row r="234" spans="1:7" x14ac:dyDescent="0.2">
      <c r="A234" s="26" t="s">
        <v>17</v>
      </c>
      <c r="B234" s="26">
        <v>86</v>
      </c>
      <c r="C234" s="26">
        <v>1</v>
      </c>
      <c r="D234" s="25">
        <v>2914892</v>
      </c>
      <c r="E234" s="25">
        <v>2108594.5499999998</v>
      </c>
      <c r="F234" s="25">
        <f>SUM(D234-E234)</f>
        <v>806297.45000000019</v>
      </c>
      <c r="G234" s="25">
        <v>145133.82999999999</v>
      </c>
    </row>
    <row r="235" spans="1:7" x14ac:dyDescent="0.2">
      <c r="A235" s="26" t="s">
        <v>14</v>
      </c>
      <c r="B235" s="26">
        <v>526</v>
      </c>
      <c r="C235" s="26">
        <v>12</v>
      </c>
      <c r="D235" s="25">
        <v>26636671</v>
      </c>
      <c r="E235" s="25">
        <v>18897685.949999999</v>
      </c>
      <c r="F235" s="25">
        <f>SUM(D235-E235)</f>
        <v>7738985.0500000007</v>
      </c>
      <c r="G235" s="25">
        <v>2515171.87</v>
      </c>
    </row>
    <row r="236" spans="1:7" x14ac:dyDescent="0.2">
      <c r="A236" s="30" t="s">
        <v>15</v>
      </c>
      <c r="B236" s="30">
        <f t="shared" ref="B236:G236" si="27">SUM(B231:B235)</f>
        <v>940</v>
      </c>
      <c r="C236" s="30">
        <f t="shared" si="27"/>
        <v>125</v>
      </c>
      <c r="D236" s="31">
        <f t="shared" si="27"/>
        <v>34332846.5</v>
      </c>
      <c r="E236" s="31">
        <f t="shared" si="27"/>
        <v>24249429.549999997</v>
      </c>
      <c r="F236" s="31">
        <f t="shared" si="27"/>
        <v>10083416.950000001</v>
      </c>
      <c r="G236" s="31">
        <f t="shared" si="27"/>
        <v>3060221.48</v>
      </c>
    </row>
    <row r="237" spans="1:7" x14ac:dyDescent="0.2">
      <c r="A237" s="32"/>
      <c r="B237" s="32"/>
      <c r="C237" s="32"/>
      <c r="D237" s="32"/>
      <c r="E237" s="32"/>
      <c r="F237" s="32"/>
      <c r="G237" s="32"/>
    </row>
    <row r="238" spans="1:7" ht="13.5" thickBot="1" x14ac:dyDescent="0.25">
      <c r="A238" s="24" t="s">
        <v>46</v>
      </c>
      <c r="B238" s="24"/>
      <c r="C238" s="32"/>
      <c r="D238" s="32"/>
      <c r="E238" s="32"/>
      <c r="F238" s="32"/>
      <c r="G238" s="32"/>
    </row>
    <row r="239" spans="1:7" ht="13.5" thickTop="1" x14ac:dyDescent="0.2">
      <c r="A239" s="33" t="s">
        <v>1</v>
      </c>
      <c r="B239" s="34" t="s">
        <v>2</v>
      </c>
      <c r="C239" s="34" t="s">
        <v>2</v>
      </c>
      <c r="D239" s="34" t="s">
        <v>7</v>
      </c>
      <c r="E239" s="34" t="s">
        <v>7</v>
      </c>
      <c r="F239" s="34" t="s">
        <v>5</v>
      </c>
      <c r="G239" s="35" t="s">
        <v>10</v>
      </c>
    </row>
    <row r="240" spans="1:7" ht="13.5" thickBot="1" x14ac:dyDescent="0.25">
      <c r="A240" s="36" t="s">
        <v>0</v>
      </c>
      <c r="B240" s="37" t="s">
        <v>3</v>
      </c>
      <c r="C240" s="37" t="s">
        <v>4</v>
      </c>
      <c r="D240" s="37" t="s">
        <v>8</v>
      </c>
      <c r="E240" s="37" t="s">
        <v>9</v>
      </c>
      <c r="F240" s="37" t="s">
        <v>6</v>
      </c>
      <c r="G240" s="38" t="s">
        <v>11</v>
      </c>
    </row>
    <row r="241" spans="1:7" ht="13.5" thickTop="1" x14ac:dyDescent="0.2">
      <c r="A241" s="26" t="s">
        <v>12</v>
      </c>
      <c r="B241" s="26">
        <v>18</v>
      </c>
      <c r="C241" s="26">
        <v>6</v>
      </c>
      <c r="D241" s="25">
        <v>447059</v>
      </c>
      <c r="E241" s="25">
        <v>311879.15000000002</v>
      </c>
      <c r="F241" s="25">
        <f>SUM(D241-E241)</f>
        <v>135179.84999999998</v>
      </c>
      <c r="G241" s="25">
        <v>35146.85</v>
      </c>
    </row>
    <row r="242" spans="1:7" x14ac:dyDescent="0.2">
      <c r="A242" s="26" t="s">
        <v>13</v>
      </c>
      <c r="B242" s="26">
        <v>6</v>
      </c>
      <c r="C242" s="26">
        <v>2</v>
      </c>
      <c r="D242" s="25">
        <v>104953</v>
      </c>
      <c r="E242" s="25">
        <v>67927.45</v>
      </c>
      <c r="F242" s="25">
        <f>SUM(D242-E242)</f>
        <v>37025.550000000003</v>
      </c>
      <c r="G242" s="25">
        <v>9626.67</v>
      </c>
    </row>
    <row r="243" spans="1:7" x14ac:dyDescent="0.2">
      <c r="A243" s="26" t="s">
        <v>14</v>
      </c>
      <c r="B243" s="26">
        <v>336</v>
      </c>
      <c r="C243" s="26">
        <v>10</v>
      </c>
      <c r="D243" s="25">
        <v>13257777</v>
      </c>
      <c r="E243" s="25">
        <v>9389096.5999999996</v>
      </c>
      <c r="F243" s="25">
        <f>SUM(D243-E243)</f>
        <v>3868680.4000000004</v>
      </c>
      <c r="G243" s="25">
        <v>1257322.3600000001</v>
      </c>
    </row>
    <row r="244" spans="1:7" x14ac:dyDescent="0.2">
      <c r="A244" s="30" t="s">
        <v>15</v>
      </c>
      <c r="B244" s="30">
        <f t="shared" ref="B244:G244" si="28">SUM(B241:B243)</f>
        <v>360</v>
      </c>
      <c r="C244" s="30">
        <f t="shared" si="28"/>
        <v>18</v>
      </c>
      <c r="D244" s="31">
        <f t="shared" si="28"/>
        <v>13809789</v>
      </c>
      <c r="E244" s="31">
        <f t="shared" si="28"/>
        <v>9768903.1999999993</v>
      </c>
      <c r="F244" s="31">
        <f t="shared" si="28"/>
        <v>4040885.8000000003</v>
      </c>
      <c r="G244" s="31">
        <f t="shared" si="28"/>
        <v>1302095.8800000001</v>
      </c>
    </row>
    <row r="245" spans="1:7" x14ac:dyDescent="0.2">
      <c r="A245" s="32"/>
      <c r="B245" s="32"/>
      <c r="C245" s="32"/>
      <c r="D245" s="32"/>
      <c r="E245" s="32"/>
      <c r="F245" s="32"/>
      <c r="G245" s="32"/>
    </row>
    <row r="246" spans="1:7" ht="13.5" thickBot="1" x14ac:dyDescent="0.25">
      <c r="A246" s="24" t="s">
        <v>47</v>
      </c>
      <c r="B246" s="24"/>
      <c r="C246" s="32"/>
      <c r="D246" s="32"/>
      <c r="E246" s="32"/>
      <c r="F246" s="32"/>
      <c r="G246" s="32"/>
    </row>
    <row r="247" spans="1:7" ht="13.5" thickTop="1" x14ac:dyDescent="0.2">
      <c r="A247" s="33" t="s">
        <v>1</v>
      </c>
      <c r="B247" s="34" t="s">
        <v>2</v>
      </c>
      <c r="C247" s="34" t="s">
        <v>2</v>
      </c>
      <c r="D247" s="34" t="s">
        <v>7</v>
      </c>
      <c r="E247" s="34" t="s">
        <v>7</v>
      </c>
      <c r="F247" s="34" t="s">
        <v>5</v>
      </c>
      <c r="G247" s="35" t="s">
        <v>10</v>
      </c>
    </row>
    <row r="248" spans="1:7" ht="13.5" thickBot="1" x14ac:dyDescent="0.25">
      <c r="A248" s="36" t="s">
        <v>0</v>
      </c>
      <c r="B248" s="37" t="s">
        <v>3</v>
      </c>
      <c r="C248" s="37" t="s">
        <v>4</v>
      </c>
      <c r="D248" s="37" t="s">
        <v>8</v>
      </c>
      <c r="E248" s="37" t="s">
        <v>9</v>
      </c>
      <c r="F248" s="37" t="s">
        <v>6</v>
      </c>
      <c r="G248" s="38" t="s">
        <v>11</v>
      </c>
    </row>
    <row r="249" spans="1:7" ht="13.5" thickTop="1" x14ac:dyDescent="0.2">
      <c r="A249" s="26" t="s">
        <v>12</v>
      </c>
      <c r="B249" s="26">
        <v>47</v>
      </c>
      <c r="C249" s="26">
        <v>16</v>
      </c>
      <c r="D249" s="25">
        <v>762233</v>
      </c>
      <c r="E249" s="25">
        <v>546943.4</v>
      </c>
      <c r="F249" s="25">
        <f>SUM(D249-E249)</f>
        <v>215289.59999999998</v>
      </c>
      <c r="G249" s="25">
        <v>55975.4</v>
      </c>
    </row>
    <row r="250" spans="1:7" x14ac:dyDescent="0.2">
      <c r="A250" s="26" t="s">
        <v>13</v>
      </c>
      <c r="B250" s="26">
        <v>21</v>
      </c>
      <c r="C250" s="26">
        <v>7</v>
      </c>
      <c r="D250" s="25">
        <v>145886</v>
      </c>
      <c r="E250" s="25">
        <v>96040.6</v>
      </c>
      <c r="F250" s="25">
        <f>SUM(D250-E250)</f>
        <v>49845.399999999994</v>
      </c>
      <c r="G250" s="25">
        <v>12959.81</v>
      </c>
    </row>
    <row r="251" spans="1:7" x14ac:dyDescent="0.2">
      <c r="A251" s="26" t="s">
        <v>14</v>
      </c>
      <c r="B251" s="26">
        <v>546</v>
      </c>
      <c r="C251" s="26">
        <v>13</v>
      </c>
      <c r="D251" s="25">
        <v>22715745</v>
      </c>
      <c r="E251" s="25">
        <v>15984619.550000001</v>
      </c>
      <c r="F251" s="25">
        <f>SUM(D251-E251)</f>
        <v>6731125.4499999993</v>
      </c>
      <c r="G251" s="25">
        <v>2187617.5299999998</v>
      </c>
    </row>
    <row r="252" spans="1:7" x14ac:dyDescent="0.2">
      <c r="A252" s="30" t="s">
        <v>15</v>
      </c>
      <c r="B252" s="30">
        <f t="shared" ref="B252:G252" si="29">SUM(B249:B251)</f>
        <v>614</v>
      </c>
      <c r="C252" s="30">
        <f t="shared" si="29"/>
        <v>36</v>
      </c>
      <c r="D252" s="31">
        <f t="shared" si="29"/>
        <v>23623864</v>
      </c>
      <c r="E252" s="31">
        <f t="shared" si="29"/>
        <v>16627603.550000001</v>
      </c>
      <c r="F252" s="31">
        <f t="shared" si="29"/>
        <v>6996260.4499999993</v>
      </c>
      <c r="G252" s="31">
        <f t="shared" si="29"/>
        <v>2256552.7399999998</v>
      </c>
    </row>
    <row r="253" spans="1:7" x14ac:dyDescent="0.2">
      <c r="A253" s="32"/>
      <c r="B253" s="32"/>
      <c r="C253" s="32"/>
      <c r="D253" s="32"/>
      <c r="E253" s="32"/>
      <c r="F253" s="32"/>
      <c r="G253" s="32"/>
    </row>
    <row r="254" spans="1:7" ht="13.5" thickBot="1" x14ac:dyDescent="0.25">
      <c r="A254" s="24" t="s">
        <v>48</v>
      </c>
      <c r="B254" s="24"/>
      <c r="C254" s="32"/>
      <c r="D254" s="32"/>
      <c r="E254" s="32"/>
      <c r="F254" s="32"/>
      <c r="G254" s="32"/>
    </row>
    <row r="255" spans="1:7" ht="13.5" thickTop="1" x14ac:dyDescent="0.2">
      <c r="A255" s="33" t="s">
        <v>1</v>
      </c>
      <c r="B255" s="34" t="s">
        <v>2</v>
      </c>
      <c r="C255" s="34" t="s">
        <v>2</v>
      </c>
      <c r="D255" s="34" t="s">
        <v>7</v>
      </c>
      <c r="E255" s="34" t="s">
        <v>7</v>
      </c>
      <c r="F255" s="34" t="s">
        <v>5</v>
      </c>
      <c r="G255" s="35" t="s">
        <v>10</v>
      </c>
    </row>
    <row r="256" spans="1:7" ht="13.5" thickBot="1" x14ac:dyDescent="0.25">
      <c r="A256" s="36" t="s">
        <v>0</v>
      </c>
      <c r="B256" s="37" t="s">
        <v>3</v>
      </c>
      <c r="C256" s="37" t="s">
        <v>4</v>
      </c>
      <c r="D256" s="37" t="s">
        <v>8</v>
      </c>
      <c r="E256" s="37" t="s">
        <v>9</v>
      </c>
      <c r="F256" s="37" t="s">
        <v>6</v>
      </c>
      <c r="G256" s="38" t="s">
        <v>11</v>
      </c>
    </row>
    <row r="257" spans="1:11" ht="13.5" thickTop="1" x14ac:dyDescent="0.2">
      <c r="A257" s="26" t="s">
        <v>12</v>
      </c>
      <c r="B257" s="26">
        <v>12</v>
      </c>
      <c r="C257" s="26">
        <v>4</v>
      </c>
      <c r="D257" s="25">
        <v>184369</v>
      </c>
      <c r="E257" s="25">
        <v>118698.55</v>
      </c>
      <c r="F257" s="25">
        <f>SUM(D257-E257)</f>
        <v>65670.45</v>
      </c>
      <c r="G257" s="25">
        <v>17074.330000000002</v>
      </c>
    </row>
    <row r="258" spans="1:11" x14ac:dyDescent="0.2">
      <c r="A258" s="26" t="s">
        <v>13</v>
      </c>
      <c r="B258" s="26">
        <v>16</v>
      </c>
      <c r="C258" s="26">
        <v>4</v>
      </c>
      <c r="D258" s="25">
        <v>135709</v>
      </c>
      <c r="E258" s="25">
        <v>100269</v>
      </c>
      <c r="F258" s="25">
        <f>SUM(D258-E258)</f>
        <v>35440</v>
      </c>
      <c r="G258" s="25">
        <v>9214.42</v>
      </c>
    </row>
    <row r="259" spans="1:11" x14ac:dyDescent="0.2">
      <c r="A259" s="26" t="s">
        <v>14</v>
      </c>
      <c r="B259" s="26">
        <v>73</v>
      </c>
      <c r="C259" s="26">
        <v>2</v>
      </c>
      <c r="D259" s="25">
        <v>3164663</v>
      </c>
      <c r="E259" s="25">
        <v>2125520.5</v>
      </c>
      <c r="F259" s="25">
        <f>SUM(D259-E259)</f>
        <v>1039142.5</v>
      </c>
      <c r="G259" s="25">
        <v>337721.5</v>
      </c>
    </row>
    <row r="260" spans="1:11" x14ac:dyDescent="0.2">
      <c r="A260" s="30" t="s">
        <v>15</v>
      </c>
      <c r="B260" s="30">
        <f t="shared" ref="B260:G260" si="30">SUM(B257:B259)</f>
        <v>101</v>
      </c>
      <c r="C260" s="30">
        <f t="shared" si="30"/>
        <v>10</v>
      </c>
      <c r="D260" s="31">
        <f t="shared" si="30"/>
        <v>3484741</v>
      </c>
      <c r="E260" s="31">
        <f t="shared" si="30"/>
        <v>2344488.0499999998</v>
      </c>
      <c r="F260" s="31">
        <f t="shared" si="30"/>
        <v>1140252.95</v>
      </c>
      <c r="G260" s="31">
        <f t="shared" si="30"/>
        <v>364010.25</v>
      </c>
    </row>
    <row r="261" spans="1:11" x14ac:dyDescent="0.2">
      <c r="A261" s="14"/>
      <c r="B261" s="14"/>
      <c r="C261" s="14"/>
      <c r="D261" s="10"/>
      <c r="E261" s="10"/>
      <c r="F261" s="10"/>
      <c r="G261" s="10"/>
    </row>
    <row r="262" spans="1:11" ht="15.75" x14ac:dyDescent="0.25">
      <c r="A262" s="79" t="s">
        <v>49</v>
      </c>
      <c r="B262" s="79"/>
      <c r="C262" s="79"/>
      <c r="D262" s="79"/>
      <c r="E262" s="79"/>
      <c r="F262" s="10"/>
      <c r="G262" s="10"/>
    </row>
    <row r="263" spans="1:11" ht="16.5" thickBot="1" x14ac:dyDescent="0.3">
      <c r="A263" s="18"/>
      <c r="B263" s="18"/>
      <c r="C263" s="18"/>
      <c r="D263" s="18"/>
      <c r="E263" s="18"/>
      <c r="F263" s="10"/>
      <c r="G263" s="10"/>
    </row>
    <row r="264" spans="1:11" ht="13.5" customHeight="1" thickTop="1" x14ac:dyDescent="0.2">
      <c r="A264" s="80" t="s">
        <v>54</v>
      </c>
      <c r="B264" s="82" t="s">
        <v>55</v>
      </c>
      <c r="C264" s="84" t="s">
        <v>56</v>
      </c>
      <c r="D264" s="82" t="s">
        <v>50</v>
      </c>
      <c r="E264" s="82" t="s">
        <v>51</v>
      </c>
      <c r="F264" s="82" t="s">
        <v>52</v>
      </c>
      <c r="G264" s="86" t="s">
        <v>53</v>
      </c>
      <c r="H264" s="14"/>
      <c r="I264" s="14"/>
      <c r="J264" s="14"/>
      <c r="K264" s="14"/>
    </row>
    <row r="265" spans="1:11" ht="13.5" thickBot="1" x14ac:dyDescent="0.25">
      <c r="A265" s="81"/>
      <c r="B265" s="83"/>
      <c r="C265" s="85"/>
      <c r="D265" s="83"/>
      <c r="E265" s="83"/>
      <c r="F265" s="83"/>
      <c r="G265" s="87"/>
      <c r="H265" s="17"/>
      <c r="I265" s="17"/>
      <c r="J265" s="17"/>
      <c r="K265" s="17"/>
    </row>
    <row r="266" spans="1:11" ht="13.5" thickTop="1" x14ac:dyDescent="0.2"/>
    <row r="267" spans="1:11" x14ac:dyDescent="0.2">
      <c r="A267" s="13" t="s">
        <v>12</v>
      </c>
      <c r="B267" s="41">
        <f>SUMIF($A$1:$A$260,"TYPE 1",$B$1:$B$260)</f>
        <v>2988</v>
      </c>
      <c r="C267" s="41">
        <f>SUMIF($A$1:$A$260,"TYPE 1",$C$1:$C$260)</f>
        <v>1012</v>
      </c>
      <c r="D267" s="15">
        <f>SUMIF($A$1:$A$260,"TYPE 1",$D$1:$D$260)</f>
        <v>67164387.5</v>
      </c>
      <c r="E267" s="15">
        <f>SUMIF($A$1:$A$260,"TYPE 1",$E$1:$E$260)</f>
        <v>45330801.449999988</v>
      </c>
      <c r="F267" s="15">
        <f>SUMIF($A$1:$A$260,"TYPE 1",$F$1:$F$260)</f>
        <v>21833586.050000001</v>
      </c>
      <c r="G267" s="15">
        <f>SUMIF($A$1:$A$260,"TYPE 1",$G$1:$G$260)</f>
        <v>5676747.3099999996</v>
      </c>
      <c r="H267" s="15"/>
      <c r="I267" s="15"/>
      <c r="J267" s="15"/>
      <c r="K267" s="15"/>
    </row>
    <row r="268" spans="1:11" x14ac:dyDescent="0.2">
      <c r="A268" s="13" t="s">
        <v>13</v>
      </c>
      <c r="B268" s="41">
        <f>SUMIF($A$1:$A$260,"TYPE 2",$B$1:$B$260)</f>
        <v>1531</v>
      </c>
      <c r="C268" s="41">
        <f>SUMIF($A$1:$A$260,"TYPE 2",$C$1:$C$260)</f>
        <v>543</v>
      </c>
      <c r="D268" s="15">
        <f>SUMIF($A$1:$A$260,"TYPE 2",$D$1:$D$260)</f>
        <v>28096583</v>
      </c>
      <c r="E268" s="15">
        <f>SUMIF($A$1:$A$260,"TYPE 2",$E$1:$E$260)</f>
        <v>18904348.700000003</v>
      </c>
      <c r="F268" s="15">
        <f>SUMIF($A$1:$A$260,"TYPE 2",$F$1:$F$260)</f>
        <v>9192234.3000000026</v>
      </c>
      <c r="G268" s="15">
        <f>SUMIF($A$1:$A$260,"TYPE 2",$G$1:$G$260)</f>
        <v>2389987.9500000002</v>
      </c>
      <c r="H268" s="15"/>
      <c r="I268" s="15"/>
      <c r="J268" s="15"/>
      <c r="K268" s="15"/>
    </row>
    <row r="269" spans="1:11" x14ac:dyDescent="0.2">
      <c r="A269" s="13" t="s">
        <v>16</v>
      </c>
      <c r="B269" s="41">
        <f>SUMIF($A$1:$A$260,"TYPE 3",$B$1:$B$260)</f>
        <v>49</v>
      </c>
      <c r="C269" s="41">
        <f>SUMIF($A$1:$A$260,"TYPE 3",$C$1:$C$260)</f>
        <v>7</v>
      </c>
      <c r="D269" s="15">
        <f>SUMIF($A$1:$A$260,"TYPE 3",$D$1:$D$260)</f>
        <v>984211</v>
      </c>
      <c r="E269" s="15">
        <f>SUMIF($A$1:$A$260,"TYPE 3",$E$1:$E$260)</f>
        <v>683422.25</v>
      </c>
      <c r="F269" s="15">
        <f>SUMIF($A$1:$A$260,"TYPE 3",$F$1:$F$260)</f>
        <v>300788.75</v>
      </c>
      <c r="G269" s="15">
        <f>SUMIF($A$1:$A$260,"TYPE 3",$G$1:$G$260)</f>
        <v>78205.14</v>
      </c>
      <c r="H269" s="15"/>
      <c r="I269" s="15"/>
      <c r="J269" s="15"/>
      <c r="K269" s="15"/>
    </row>
    <row r="270" spans="1:11" x14ac:dyDescent="0.2">
      <c r="A270" s="13" t="s">
        <v>17</v>
      </c>
      <c r="B270" s="41">
        <f>SUMIF($A$1:$A$260,"TYPE 4",$B$1:$B$260)</f>
        <v>1107</v>
      </c>
      <c r="C270" s="41">
        <f>SUMIF($A$1:$A$260,"TYPE 4",$C$1:$C$260)</f>
        <v>13</v>
      </c>
      <c r="D270" s="15">
        <f>SUMIF($A$1:$A$260,"TYPE 4",$D$1:$D$260)</f>
        <v>36118705.5</v>
      </c>
      <c r="E270" s="15">
        <f>SUMIF($A$1:$A$260,"TYPE 4",$E$1:$E$260)</f>
        <v>25674929.5</v>
      </c>
      <c r="F270" s="15">
        <f>SUMIF($A$1:$A$260,"TYPE 4",$F$1:$F$260)</f>
        <v>10443775.999999996</v>
      </c>
      <c r="G270" s="15">
        <f>SUMIF($A$1:$A$260,"TYPE 4",$G$1:$G$260)</f>
        <v>1879882.5800000003</v>
      </c>
      <c r="H270" s="15"/>
      <c r="I270" s="15"/>
      <c r="J270" s="15"/>
      <c r="K270" s="15"/>
    </row>
    <row r="271" spans="1:11" ht="15" x14ac:dyDescent="0.35">
      <c r="A271" s="13" t="s">
        <v>14</v>
      </c>
      <c r="B271" s="41">
        <f>SUMIF($A$1:$A$260,"TYPE 5",$B$1:$B$260)</f>
        <v>7813</v>
      </c>
      <c r="C271" s="41">
        <f>SUMIF($A$1:$A$260,"TYPE 5",$C$1:$C$260)</f>
        <v>203</v>
      </c>
      <c r="D271" s="15">
        <f>SUMIF($A$1:$A$260,"TYPE 5",$D$1:$D$260)</f>
        <v>324625459.25</v>
      </c>
      <c r="E271" s="15">
        <f>SUMIF($A$1:$A$260,"TYPE 5",$E$1:$E$260)</f>
        <v>228073127.94999999</v>
      </c>
      <c r="F271" s="15">
        <f>SUMIF($A$1:$A$260,"TYPE 5",$F$1:$F$260)</f>
        <v>96552331.300000012</v>
      </c>
      <c r="G271" s="15">
        <f>SUMIF($A$1:$A$260,"TYPE 5",$G$1:$G$260)</f>
        <v>31379532.900000006</v>
      </c>
      <c r="H271" s="16"/>
      <c r="I271" s="16"/>
      <c r="J271" s="16"/>
      <c r="K271" s="16"/>
    </row>
    <row r="272" spans="1:11" ht="13.5" thickBot="1" x14ac:dyDescent="0.25">
      <c r="A272" s="13" t="s">
        <v>15</v>
      </c>
      <c r="B272" s="42">
        <f t="shared" ref="B272:G272" si="31">SUM(B267:B271)</f>
        <v>13488</v>
      </c>
      <c r="C272" s="42">
        <f t="shared" si="31"/>
        <v>1778</v>
      </c>
      <c r="D272" s="28">
        <f t="shared" si="31"/>
        <v>456989346.25</v>
      </c>
      <c r="E272" s="28">
        <f t="shared" si="31"/>
        <v>318666629.84999996</v>
      </c>
      <c r="F272" s="28">
        <f t="shared" si="31"/>
        <v>138322716.40000001</v>
      </c>
      <c r="G272" s="28">
        <f t="shared" si="31"/>
        <v>41404355.88000001</v>
      </c>
      <c r="H272" s="15"/>
      <c r="I272" s="15"/>
      <c r="J272" s="15"/>
      <c r="K272" s="15"/>
    </row>
    <row r="273" spans="1:7" ht="13.5" thickTop="1" x14ac:dyDescent="0.2">
      <c r="A273" s="78"/>
      <c r="B273" s="78"/>
      <c r="C273" s="78"/>
      <c r="D273" s="78"/>
      <c r="E273" s="12"/>
      <c r="F273" s="40"/>
      <c r="G273" s="40"/>
    </row>
    <row r="274" spans="1:7" x14ac:dyDescent="0.2">
      <c r="A274" s="13" t="s">
        <v>57</v>
      </c>
      <c r="B274" s="13"/>
      <c r="C274" s="13"/>
      <c r="D274" s="13"/>
      <c r="E274" s="12"/>
      <c r="F274" s="40"/>
      <c r="G274" s="40"/>
    </row>
    <row r="275" spans="1:7" x14ac:dyDescent="0.2">
      <c r="A275" s="9" t="s">
        <v>58</v>
      </c>
      <c r="E275" s="10"/>
    </row>
    <row r="276" spans="1:7" x14ac:dyDescent="0.2">
      <c r="A276" s="9" t="s">
        <v>59</v>
      </c>
      <c r="E276" s="10"/>
    </row>
    <row r="277" spans="1:7" x14ac:dyDescent="0.2">
      <c r="A277" s="9" t="s">
        <v>60</v>
      </c>
    </row>
    <row r="278" spans="1:7" x14ac:dyDescent="0.2">
      <c r="A278" s="9" t="s">
        <v>61</v>
      </c>
    </row>
  </sheetData>
  <mergeCells count="9">
    <mergeCell ref="G264:G265"/>
    <mergeCell ref="C264:C265"/>
    <mergeCell ref="A264:A265"/>
    <mergeCell ref="B264:B265"/>
    <mergeCell ref="A273:D273"/>
    <mergeCell ref="A262:E262"/>
    <mergeCell ref="D264:D265"/>
    <mergeCell ref="E264:E265"/>
    <mergeCell ref="F264:F265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2018
</oddHeader>
    <oddFooter>&amp;CPage &amp;P of &amp;N&amp;Rprepared by LSP Gaming Audit</oddFooter>
  </headerFooter>
  <rowBreaks count="5" manualBreakCount="5">
    <brk id="50" max="16383" man="1"/>
    <brk id="100" max="16383" man="1"/>
    <brk id="149" max="16383" man="1"/>
    <brk id="201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view="pageLayout" topLeftCell="A259" zoomScale="200" zoomScaleNormal="100" zoomScalePageLayoutView="200" workbookViewId="0">
      <selection activeCell="A56" sqref="A56:G56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>
        <v>60</v>
      </c>
      <c r="C4" s="3">
        <v>20</v>
      </c>
      <c r="D4" s="11">
        <v>1179028</v>
      </c>
      <c r="E4" s="11">
        <v>808960.25</v>
      </c>
      <c r="F4" s="1">
        <f>SUM(D4-E4)</f>
        <v>370067.75</v>
      </c>
      <c r="G4" s="11">
        <v>96217.74</v>
      </c>
    </row>
    <row r="5" spans="1:8" x14ac:dyDescent="0.2">
      <c r="A5" s="14" t="s">
        <v>13</v>
      </c>
      <c r="B5" s="3">
        <v>28</v>
      </c>
      <c r="C5" s="3">
        <v>10</v>
      </c>
      <c r="D5" s="11">
        <v>495608</v>
      </c>
      <c r="E5" s="11">
        <v>362715.3</v>
      </c>
      <c r="F5" s="1">
        <f>SUM(D5-E5)</f>
        <v>132892.70000000001</v>
      </c>
      <c r="G5" s="11">
        <v>34552.199999999997</v>
      </c>
    </row>
    <row r="6" spans="1:8" x14ac:dyDescent="0.2">
      <c r="A6" s="26" t="s">
        <v>14</v>
      </c>
      <c r="B6" s="6">
        <v>387</v>
      </c>
      <c r="C6" s="6">
        <v>9</v>
      </c>
      <c r="D6" s="29">
        <v>18783648</v>
      </c>
      <c r="E6" s="29">
        <v>13335294.199999999</v>
      </c>
      <c r="F6" s="8">
        <f>SUM(D6-E6)</f>
        <v>5448353.8000000007</v>
      </c>
      <c r="G6" s="29">
        <v>1770716.1</v>
      </c>
    </row>
    <row r="7" spans="1:8" x14ac:dyDescent="0.2">
      <c r="A7" s="30" t="s">
        <v>15</v>
      </c>
      <c r="B7" s="30">
        <f t="shared" ref="B7:G7" si="0">SUM(B4:B6)</f>
        <v>475</v>
      </c>
      <c r="C7" s="30">
        <f t="shared" si="0"/>
        <v>39</v>
      </c>
      <c r="D7" s="49">
        <f t="shared" si="0"/>
        <v>20458284</v>
      </c>
      <c r="E7" s="49">
        <f t="shared" si="0"/>
        <v>14506969.75</v>
      </c>
      <c r="F7" s="49">
        <f t="shared" si="0"/>
        <v>5951314.2500000009</v>
      </c>
      <c r="G7" s="49">
        <f t="shared" si="0"/>
        <v>1901486.04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26</v>
      </c>
      <c r="C12" s="6">
        <v>9</v>
      </c>
      <c r="D12" s="29">
        <v>452191</v>
      </c>
      <c r="E12" s="29">
        <v>304880.40000000002</v>
      </c>
      <c r="F12" s="29">
        <f>SUM(D12-E12)</f>
        <v>147310.59999999998</v>
      </c>
      <c r="G12" s="29">
        <v>38300.81</v>
      </c>
    </row>
    <row r="13" spans="1:8" x14ac:dyDescent="0.2">
      <c r="A13" s="26" t="s">
        <v>13</v>
      </c>
      <c r="B13" s="6">
        <v>15</v>
      </c>
      <c r="C13" s="6">
        <v>5</v>
      </c>
      <c r="D13" s="29">
        <v>229710.75</v>
      </c>
      <c r="E13" s="29">
        <v>151280.54999999999</v>
      </c>
      <c r="F13" s="29">
        <f>SUM(D13-E13)</f>
        <v>78430.200000000012</v>
      </c>
      <c r="G13" s="29">
        <v>20391.88</v>
      </c>
    </row>
    <row r="14" spans="1:8" x14ac:dyDescent="0.2">
      <c r="A14" s="26" t="s">
        <v>14</v>
      </c>
      <c r="B14" s="6">
        <v>105</v>
      </c>
      <c r="C14" s="6">
        <v>3</v>
      </c>
      <c r="D14" s="29">
        <v>3589745</v>
      </c>
      <c r="E14" s="29">
        <v>2509887.6</v>
      </c>
      <c r="F14" s="39">
        <f>SUM(D14-E14)</f>
        <v>1079857.3999999999</v>
      </c>
      <c r="G14" s="29">
        <v>350954</v>
      </c>
    </row>
    <row r="15" spans="1:8" x14ac:dyDescent="0.2">
      <c r="A15" s="30" t="s">
        <v>15</v>
      </c>
      <c r="B15" s="30">
        <f t="shared" ref="B15:G15" si="1">SUM(B12:B14)</f>
        <v>146</v>
      </c>
      <c r="C15" s="30">
        <f t="shared" si="1"/>
        <v>17</v>
      </c>
      <c r="D15" s="49">
        <f t="shared" si="1"/>
        <v>4271646.75</v>
      </c>
      <c r="E15" s="49">
        <f t="shared" si="1"/>
        <v>2966048.5500000003</v>
      </c>
      <c r="F15" s="49">
        <f t="shared" si="1"/>
        <v>1305598.2</v>
      </c>
      <c r="G15" s="49">
        <f t="shared" si="1"/>
        <v>409646.69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27</v>
      </c>
      <c r="C20" s="6">
        <v>9</v>
      </c>
      <c r="D20" s="8">
        <v>486919</v>
      </c>
      <c r="E20" s="8">
        <v>320017.84999999998</v>
      </c>
      <c r="F20" s="8">
        <f>SUM(D20-E20)</f>
        <v>166901.15000000002</v>
      </c>
      <c r="G20" s="8">
        <v>43394.36</v>
      </c>
    </row>
    <row r="21" spans="1:7" x14ac:dyDescent="0.2">
      <c r="A21" s="26" t="s">
        <v>13</v>
      </c>
      <c r="B21" s="6">
        <v>14</v>
      </c>
      <c r="C21" s="6">
        <v>6</v>
      </c>
      <c r="D21" s="8">
        <v>131907.5</v>
      </c>
      <c r="E21" s="8">
        <v>77246.7</v>
      </c>
      <c r="F21" s="8">
        <f>SUM(D21-E21)</f>
        <v>54660.800000000003</v>
      </c>
      <c r="G21" s="8">
        <v>14211.83</v>
      </c>
    </row>
    <row r="22" spans="1:7" x14ac:dyDescent="0.2">
      <c r="A22" s="26" t="s">
        <v>14</v>
      </c>
      <c r="B22" s="6">
        <v>83</v>
      </c>
      <c r="C22" s="6">
        <v>3</v>
      </c>
      <c r="D22" s="8">
        <v>2232980</v>
      </c>
      <c r="E22" s="8">
        <v>1500278</v>
      </c>
      <c r="F22" s="8">
        <f>SUM(D22-E22)</f>
        <v>732702</v>
      </c>
      <c r="G22" s="8">
        <v>238128.46</v>
      </c>
    </row>
    <row r="23" spans="1:7" x14ac:dyDescent="0.2">
      <c r="A23" s="30" t="s">
        <v>15</v>
      </c>
      <c r="B23" s="30">
        <f t="shared" ref="B23:G23" si="2">SUM(B20:B22)</f>
        <v>124</v>
      </c>
      <c r="C23" s="30">
        <f t="shared" si="2"/>
        <v>18</v>
      </c>
      <c r="D23" s="49">
        <f t="shared" si="2"/>
        <v>2851806.5</v>
      </c>
      <c r="E23" s="49">
        <f t="shared" si="2"/>
        <v>1897542.55</v>
      </c>
      <c r="F23" s="49">
        <f t="shared" si="2"/>
        <v>954263.95</v>
      </c>
      <c r="G23" s="49">
        <f t="shared" si="2"/>
        <v>295734.65000000002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73</v>
      </c>
      <c r="C28" s="6">
        <v>25</v>
      </c>
      <c r="D28" s="8">
        <v>1382420</v>
      </c>
      <c r="E28" s="8">
        <v>931390.35</v>
      </c>
      <c r="F28" s="8">
        <f>SUM(D28-E28)</f>
        <v>451029.65</v>
      </c>
      <c r="G28" s="8">
        <v>117267.94</v>
      </c>
    </row>
    <row r="29" spans="1:7" x14ac:dyDescent="0.2">
      <c r="A29" s="26" t="s">
        <v>13</v>
      </c>
      <c r="B29" s="6">
        <v>40</v>
      </c>
      <c r="C29" s="6">
        <v>14</v>
      </c>
      <c r="D29" s="8">
        <v>793184.5</v>
      </c>
      <c r="E29" s="8">
        <v>494113</v>
      </c>
      <c r="F29" s="8">
        <f>SUM(D29-E29)</f>
        <v>299071.5</v>
      </c>
      <c r="G29" s="8">
        <v>77758.710000000006</v>
      </c>
    </row>
    <row r="30" spans="1:7" x14ac:dyDescent="0.2">
      <c r="A30" s="26" t="s">
        <v>16</v>
      </c>
      <c r="B30" s="6">
        <v>12</v>
      </c>
      <c r="C30" s="6">
        <v>1</v>
      </c>
      <c r="D30" s="8">
        <v>239962</v>
      </c>
      <c r="E30" s="8">
        <v>145116.85</v>
      </c>
      <c r="F30" s="8">
        <f>SUM(D30-E30)</f>
        <v>94845.15</v>
      </c>
      <c r="G30" s="8">
        <v>24659.77</v>
      </c>
    </row>
    <row r="31" spans="1:7" x14ac:dyDescent="0.2">
      <c r="A31" s="26" t="s">
        <v>14</v>
      </c>
      <c r="B31" s="6">
        <v>114</v>
      </c>
      <c r="C31" s="6">
        <v>4</v>
      </c>
      <c r="D31" s="8">
        <v>4047701</v>
      </c>
      <c r="E31" s="8">
        <v>2628886.2000000002</v>
      </c>
      <c r="F31" s="8">
        <f>SUM(D31-E31)</f>
        <v>1418814.7999999998</v>
      </c>
      <c r="G31" s="8">
        <v>461115.16</v>
      </c>
    </row>
    <row r="32" spans="1:7" x14ac:dyDescent="0.2">
      <c r="A32" s="30" t="s">
        <v>15</v>
      </c>
      <c r="B32" s="30">
        <f t="shared" ref="B32:G32" si="3">SUM(B28:B31)</f>
        <v>239</v>
      </c>
      <c r="C32" s="30">
        <f t="shared" si="3"/>
        <v>44</v>
      </c>
      <c r="D32" s="49">
        <f t="shared" si="3"/>
        <v>6463267.5</v>
      </c>
      <c r="E32" s="49">
        <f t="shared" si="3"/>
        <v>4199506.4000000004</v>
      </c>
      <c r="F32" s="49">
        <f t="shared" si="3"/>
        <v>2263761.0999999996</v>
      </c>
      <c r="G32" s="49">
        <f t="shared" si="3"/>
        <v>680801.58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150</v>
      </c>
      <c r="C37" s="6">
        <v>51</v>
      </c>
      <c r="D37" s="8">
        <v>3892272</v>
      </c>
      <c r="E37" s="8">
        <v>2587684.6</v>
      </c>
      <c r="F37" s="8">
        <f>SUM(D37-E37)</f>
        <v>1304587.3999999999</v>
      </c>
      <c r="G37" s="8">
        <v>339193.13</v>
      </c>
    </row>
    <row r="38" spans="1:7" x14ac:dyDescent="0.2">
      <c r="A38" s="26" t="s">
        <v>13</v>
      </c>
      <c r="B38" s="6">
        <v>59</v>
      </c>
      <c r="C38" s="6">
        <v>21</v>
      </c>
      <c r="D38" s="8">
        <v>1064259</v>
      </c>
      <c r="E38" s="8">
        <v>705947.6</v>
      </c>
      <c r="F38" s="8">
        <f>SUM(D38-E38)</f>
        <v>358311.4</v>
      </c>
      <c r="G38" s="8">
        <v>93161.03</v>
      </c>
    </row>
    <row r="39" spans="1:7" x14ac:dyDescent="0.2">
      <c r="A39" s="26" t="s">
        <v>16</v>
      </c>
      <c r="B39" s="6">
        <v>6</v>
      </c>
      <c r="C39" s="6">
        <v>1</v>
      </c>
      <c r="D39" s="8">
        <v>39482</v>
      </c>
      <c r="E39" s="8">
        <v>27692.1</v>
      </c>
      <c r="F39" s="8">
        <f>SUM(D39-E39)</f>
        <v>11789.900000000001</v>
      </c>
      <c r="G39" s="8">
        <v>3065.39</v>
      </c>
    </row>
    <row r="40" spans="1:7" x14ac:dyDescent="0.2">
      <c r="A40" s="26" t="s">
        <v>14</v>
      </c>
      <c r="B40" s="6">
        <v>444</v>
      </c>
      <c r="C40" s="6">
        <v>14</v>
      </c>
      <c r="D40" s="8">
        <v>18187099</v>
      </c>
      <c r="E40" s="8">
        <v>12427535.35</v>
      </c>
      <c r="F40" s="8">
        <f>SUM(D40-E40)</f>
        <v>5759563.6500000004</v>
      </c>
      <c r="G40" s="8">
        <v>1871859.46</v>
      </c>
    </row>
    <row r="41" spans="1:7" x14ac:dyDescent="0.2">
      <c r="A41" s="30" t="s">
        <v>15</v>
      </c>
      <c r="B41" s="30">
        <f t="shared" ref="B41:G41" si="4">SUM(B37:B40)</f>
        <v>659</v>
      </c>
      <c r="C41" s="30">
        <f t="shared" si="4"/>
        <v>87</v>
      </c>
      <c r="D41" s="49">
        <f t="shared" si="4"/>
        <v>23183112</v>
      </c>
      <c r="E41" s="49">
        <f t="shared" si="4"/>
        <v>15748859.65</v>
      </c>
      <c r="F41" s="49">
        <f t="shared" si="4"/>
        <v>7434252.3499999996</v>
      </c>
      <c r="G41" s="49">
        <f t="shared" si="4"/>
        <v>2307279.0099999998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153</v>
      </c>
      <c r="C46" s="6">
        <v>52</v>
      </c>
      <c r="D46" s="8">
        <v>3840052</v>
      </c>
      <c r="E46" s="8">
        <v>2594103.1</v>
      </c>
      <c r="F46" s="8">
        <f>SUM(D46-E46)</f>
        <v>1245948.8999999999</v>
      </c>
      <c r="G46" s="8">
        <v>323947.09999999998</v>
      </c>
    </row>
    <row r="47" spans="1:7" x14ac:dyDescent="0.2">
      <c r="A47" s="26" t="s">
        <v>13</v>
      </c>
      <c r="B47" s="6">
        <v>57</v>
      </c>
      <c r="C47" s="6">
        <v>20</v>
      </c>
      <c r="D47" s="8">
        <v>1430786</v>
      </c>
      <c r="E47" s="8">
        <v>967379.05</v>
      </c>
      <c r="F47" s="8">
        <f>SUM(D47-E47)</f>
        <v>463406.94999999995</v>
      </c>
      <c r="G47" s="8">
        <v>120485.94</v>
      </c>
    </row>
    <row r="48" spans="1:7" x14ac:dyDescent="0.2">
      <c r="A48" s="26" t="s">
        <v>14</v>
      </c>
      <c r="B48" s="6">
        <v>796</v>
      </c>
      <c r="C48" s="6">
        <v>22</v>
      </c>
      <c r="D48" s="8">
        <v>29786606</v>
      </c>
      <c r="E48" s="8">
        <v>20375869.199999999</v>
      </c>
      <c r="F48" s="8">
        <f>SUM(D48-E48)</f>
        <v>9410736.8000000007</v>
      </c>
      <c r="G48" s="8">
        <v>3058492.41</v>
      </c>
    </row>
    <row r="49" spans="1:7" x14ac:dyDescent="0.2">
      <c r="A49" s="30" t="s">
        <v>15</v>
      </c>
      <c r="B49" s="30">
        <f t="shared" ref="B49:G49" si="5">SUM(B46:B48)</f>
        <v>1006</v>
      </c>
      <c r="C49" s="30">
        <f t="shared" si="5"/>
        <v>94</v>
      </c>
      <c r="D49" s="49">
        <f t="shared" si="5"/>
        <v>35057444</v>
      </c>
      <c r="E49" s="49">
        <f t="shared" si="5"/>
        <v>23937351.350000001</v>
      </c>
      <c r="F49" s="49">
        <f t="shared" si="5"/>
        <v>11120092.65</v>
      </c>
      <c r="G49" s="49">
        <f t="shared" si="5"/>
        <v>3502925.45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>
        <v>6</v>
      </c>
      <c r="C54" s="6">
        <v>2</v>
      </c>
      <c r="D54" s="8">
        <v>92938</v>
      </c>
      <c r="E54" s="8">
        <v>58511.75</v>
      </c>
      <c r="F54" s="8">
        <f>SUM(D54-E54)</f>
        <v>34426.25</v>
      </c>
      <c r="G54" s="8">
        <v>8950.83</v>
      </c>
    </row>
    <row r="55" spans="1:7" x14ac:dyDescent="0.2">
      <c r="A55" s="26" t="s">
        <v>13</v>
      </c>
      <c r="B55" s="6">
        <v>6</v>
      </c>
      <c r="C55" s="6">
        <v>2</v>
      </c>
      <c r="D55" s="8">
        <v>187534</v>
      </c>
      <c r="E55" s="8">
        <v>140668</v>
      </c>
      <c r="F55" s="8">
        <f>SUM(D55-E55)</f>
        <v>46866</v>
      </c>
      <c r="G55" s="8">
        <v>12185.19</v>
      </c>
    </row>
    <row r="56" spans="1:7" x14ac:dyDescent="0.2">
      <c r="A56" s="26"/>
      <c r="B56" s="6"/>
      <c r="C56" s="6"/>
      <c r="D56" s="8"/>
      <c r="E56" s="8"/>
      <c r="F56" s="8"/>
      <c r="G56" s="8"/>
    </row>
    <row r="57" spans="1:7" x14ac:dyDescent="0.2">
      <c r="A57" s="30" t="s">
        <v>15</v>
      </c>
      <c r="B57" s="30">
        <f t="shared" ref="B57:G57" si="6">SUM(B54:B55)</f>
        <v>12</v>
      </c>
      <c r="C57" s="30">
        <f t="shared" si="6"/>
        <v>4</v>
      </c>
      <c r="D57" s="49">
        <f t="shared" si="6"/>
        <v>280472</v>
      </c>
      <c r="E57" s="49">
        <f t="shared" si="6"/>
        <v>199179.75</v>
      </c>
      <c r="F57" s="49">
        <f t="shared" si="6"/>
        <v>81292.25</v>
      </c>
      <c r="G57" s="49">
        <f t="shared" si="6"/>
        <v>21136.02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12</v>
      </c>
      <c r="C62" s="6">
        <v>4</v>
      </c>
      <c r="D62" s="8">
        <v>60430</v>
      </c>
      <c r="E62" s="8">
        <v>36014.699999999997</v>
      </c>
      <c r="F62" s="8">
        <f>SUM(D62-E62)</f>
        <v>24415.300000000003</v>
      </c>
      <c r="G62" s="8">
        <v>6348.06</v>
      </c>
    </row>
    <row r="63" spans="1:7" x14ac:dyDescent="0.2">
      <c r="A63" s="26" t="s">
        <v>13</v>
      </c>
      <c r="B63" s="6">
        <v>3</v>
      </c>
      <c r="C63" s="6">
        <v>1</v>
      </c>
      <c r="D63" s="8">
        <v>18331</v>
      </c>
      <c r="E63" s="8">
        <v>10444.799999999999</v>
      </c>
      <c r="F63" s="8">
        <f>SUM(D63-E63)</f>
        <v>7886.2000000000007</v>
      </c>
      <c r="G63" s="8">
        <v>2050.4299999999998</v>
      </c>
    </row>
    <row r="64" spans="1:7" x14ac:dyDescent="0.2">
      <c r="A64" s="26" t="s">
        <v>14</v>
      </c>
      <c r="B64" s="6">
        <v>161</v>
      </c>
      <c r="C64" s="6">
        <v>5</v>
      </c>
      <c r="D64" s="8">
        <v>5932221</v>
      </c>
      <c r="E64" s="8">
        <v>4087307.8</v>
      </c>
      <c r="F64" s="8">
        <f>SUM(D64-E64)</f>
        <v>1844913.2000000002</v>
      </c>
      <c r="G64" s="8">
        <v>599597.43999999994</v>
      </c>
    </row>
    <row r="65" spans="1:7" x14ac:dyDescent="0.2">
      <c r="A65" s="30" t="s">
        <v>15</v>
      </c>
      <c r="B65" s="30">
        <f t="shared" ref="B65:G65" si="7">SUM(B62:B64)</f>
        <v>176</v>
      </c>
      <c r="C65" s="30">
        <f t="shared" si="7"/>
        <v>10</v>
      </c>
      <c r="D65" s="49">
        <f t="shared" si="7"/>
        <v>6010982</v>
      </c>
      <c r="E65" s="49">
        <f t="shared" si="7"/>
        <v>4133767.3</v>
      </c>
      <c r="F65" s="49">
        <f t="shared" si="7"/>
        <v>1877214.7000000002</v>
      </c>
      <c r="G65" s="49">
        <f t="shared" si="7"/>
        <v>607995.92999999993</v>
      </c>
    </row>
    <row r="66" spans="1:7" x14ac:dyDescent="0.2">
      <c r="A66" s="32"/>
      <c r="B66" s="32"/>
      <c r="C66" s="32"/>
      <c r="D66" s="51"/>
      <c r="E66" s="51"/>
      <c r="F66" s="51"/>
      <c r="G66" s="51"/>
    </row>
    <row r="67" spans="1:7" ht="13.5" thickBot="1" x14ac:dyDescent="0.25">
      <c r="A67" s="24" t="s">
        <v>26</v>
      </c>
      <c r="B67" s="24"/>
      <c r="C67" s="32"/>
      <c r="D67" s="51"/>
      <c r="E67" s="51"/>
      <c r="F67" s="51"/>
      <c r="G67" s="51"/>
    </row>
    <row r="68" spans="1:7" ht="13.5" thickTop="1" x14ac:dyDescent="0.2">
      <c r="A68" s="33" t="s">
        <v>1</v>
      </c>
      <c r="B68" s="34" t="s">
        <v>2</v>
      </c>
      <c r="C68" s="34" t="s">
        <v>2</v>
      </c>
      <c r="D68" s="52" t="s">
        <v>7</v>
      </c>
      <c r="E68" s="52" t="s">
        <v>7</v>
      </c>
      <c r="F68" s="52" t="s">
        <v>5</v>
      </c>
      <c r="G68" s="53" t="s">
        <v>10</v>
      </c>
    </row>
    <row r="69" spans="1:7" ht="13.5" thickBot="1" x14ac:dyDescent="0.25">
      <c r="A69" s="36" t="s">
        <v>0</v>
      </c>
      <c r="B69" s="37" t="s">
        <v>3</v>
      </c>
      <c r="C69" s="37" t="s">
        <v>4</v>
      </c>
      <c r="D69" s="54" t="s">
        <v>8</v>
      </c>
      <c r="E69" s="54" t="s">
        <v>9</v>
      </c>
      <c r="F69" s="54" t="s">
        <v>6</v>
      </c>
      <c r="G69" s="55" t="s">
        <v>11</v>
      </c>
    </row>
    <row r="70" spans="1:7" ht="13.5" thickTop="1" x14ac:dyDescent="0.2">
      <c r="A70" s="26" t="s">
        <v>12</v>
      </c>
      <c r="B70" s="6">
        <v>12</v>
      </c>
      <c r="C70" s="6">
        <v>4</v>
      </c>
      <c r="D70" s="8">
        <v>466799</v>
      </c>
      <c r="E70" s="8">
        <v>310280.40000000002</v>
      </c>
      <c r="F70" s="8">
        <f>SUM(D70-E70)</f>
        <v>156518.59999999998</v>
      </c>
      <c r="G70" s="8">
        <v>40694.910000000003</v>
      </c>
    </row>
    <row r="71" spans="1:7" x14ac:dyDescent="0.2">
      <c r="A71" s="26" t="s">
        <v>13</v>
      </c>
      <c r="B71" s="6">
        <v>3</v>
      </c>
      <c r="C71" s="6">
        <v>1</v>
      </c>
      <c r="D71" s="8">
        <v>93330</v>
      </c>
      <c r="E71" s="8">
        <v>61827.65</v>
      </c>
      <c r="F71" s="8">
        <f>SUM(D71-E71)</f>
        <v>31502.35</v>
      </c>
      <c r="G71" s="8">
        <v>8190.61</v>
      </c>
    </row>
    <row r="72" spans="1:7" x14ac:dyDescent="0.2">
      <c r="A72" s="26" t="s">
        <v>14</v>
      </c>
      <c r="B72" s="6">
        <v>20</v>
      </c>
      <c r="C72" s="6">
        <v>1</v>
      </c>
      <c r="D72" s="8">
        <v>1072256</v>
      </c>
      <c r="E72" s="8">
        <v>785021.15</v>
      </c>
      <c r="F72" s="8">
        <f>SUM(D72-E72)</f>
        <v>287234.84999999998</v>
      </c>
      <c r="G72" s="8">
        <v>93351.4</v>
      </c>
    </row>
    <row r="73" spans="1:7" x14ac:dyDescent="0.2">
      <c r="A73" s="30" t="s">
        <v>15</v>
      </c>
      <c r="B73" s="30">
        <f t="shared" ref="B73:G73" si="8">SUM(B70:B72)</f>
        <v>35</v>
      </c>
      <c r="C73" s="30">
        <f t="shared" si="8"/>
        <v>6</v>
      </c>
      <c r="D73" s="49">
        <f t="shared" si="8"/>
        <v>1632385</v>
      </c>
      <c r="E73" s="49">
        <f t="shared" si="8"/>
        <v>1157129.2000000002</v>
      </c>
      <c r="F73" s="49">
        <f t="shared" si="8"/>
        <v>475255.79999999993</v>
      </c>
      <c r="G73" s="49">
        <f t="shared" si="8"/>
        <v>142236.91999999998</v>
      </c>
    </row>
    <row r="74" spans="1:7" x14ac:dyDescent="0.2">
      <c r="A74" s="32"/>
      <c r="B74" s="32"/>
      <c r="C74" s="32"/>
      <c r="D74" s="51"/>
      <c r="E74" s="51"/>
      <c r="F74" s="51"/>
      <c r="G74" s="51"/>
    </row>
    <row r="75" spans="1:7" ht="13.5" thickBot="1" x14ac:dyDescent="0.25">
      <c r="A75" s="24" t="s">
        <v>27</v>
      </c>
      <c r="B75" s="24"/>
      <c r="C75" s="32"/>
      <c r="D75" s="51"/>
      <c r="E75" s="51"/>
      <c r="F75" s="51"/>
      <c r="G75" s="51"/>
    </row>
    <row r="76" spans="1:7" ht="13.5" thickTop="1" x14ac:dyDescent="0.2">
      <c r="A76" s="33" t="s">
        <v>1</v>
      </c>
      <c r="B76" s="34" t="s">
        <v>2</v>
      </c>
      <c r="C76" s="34" t="s">
        <v>2</v>
      </c>
      <c r="D76" s="52" t="s">
        <v>7</v>
      </c>
      <c r="E76" s="52" t="s">
        <v>7</v>
      </c>
      <c r="F76" s="52" t="s">
        <v>5</v>
      </c>
      <c r="G76" s="53" t="s">
        <v>10</v>
      </c>
    </row>
    <row r="77" spans="1:7" ht="13.5" thickBot="1" x14ac:dyDescent="0.25">
      <c r="A77" s="36" t="s">
        <v>0</v>
      </c>
      <c r="B77" s="37" t="s">
        <v>3</v>
      </c>
      <c r="C77" s="37" t="s">
        <v>4</v>
      </c>
      <c r="D77" s="54" t="s">
        <v>8</v>
      </c>
      <c r="E77" s="54" t="s">
        <v>9</v>
      </c>
      <c r="F77" s="54" t="s">
        <v>6</v>
      </c>
      <c r="G77" s="55" t="s">
        <v>11</v>
      </c>
    </row>
    <row r="78" spans="1:7" ht="13.5" thickTop="1" x14ac:dyDescent="0.2">
      <c r="A78" s="26" t="s">
        <v>12</v>
      </c>
      <c r="B78" s="6">
        <v>52</v>
      </c>
      <c r="C78" s="6">
        <v>16</v>
      </c>
      <c r="D78" s="8">
        <v>985210</v>
      </c>
      <c r="E78" s="8">
        <v>629636.69999999995</v>
      </c>
      <c r="F78" s="8">
        <f>SUM(D78-E78)</f>
        <v>355573.30000000005</v>
      </c>
      <c r="G78" s="8">
        <v>92449.23</v>
      </c>
    </row>
    <row r="79" spans="1:7" x14ac:dyDescent="0.2">
      <c r="A79" s="26" t="s">
        <v>13</v>
      </c>
      <c r="B79" s="6">
        <v>18</v>
      </c>
      <c r="C79" s="6">
        <v>6</v>
      </c>
      <c r="D79" s="8">
        <v>396118</v>
      </c>
      <c r="E79" s="8">
        <v>280263.05</v>
      </c>
      <c r="F79" s="8">
        <f>SUM(D79-E79)</f>
        <v>115854.95000000001</v>
      </c>
      <c r="G79" s="8">
        <v>30122.33</v>
      </c>
    </row>
    <row r="80" spans="1:7" x14ac:dyDescent="0.2">
      <c r="A80" s="26" t="s">
        <v>14</v>
      </c>
      <c r="B80" s="6">
        <v>140</v>
      </c>
      <c r="C80" s="6">
        <v>4</v>
      </c>
      <c r="D80" s="8">
        <v>8941861</v>
      </c>
      <c r="E80" s="8">
        <v>6174023.7999999998</v>
      </c>
      <c r="F80" s="8">
        <f>SUM(D80-E80)</f>
        <v>2767837.2</v>
      </c>
      <c r="G80" s="8">
        <v>899547.56</v>
      </c>
    </row>
    <row r="81" spans="1:7" x14ac:dyDescent="0.2">
      <c r="A81" s="30" t="s">
        <v>15</v>
      </c>
      <c r="B81" s="30">
        <f t="shared" ref="B81:G81" si="9">SUM(B78:B80)</f>
        <v>210</v>
      </c>
      <c r="C81" s="30">
        <f t="shared" si="9"/>
        <v>26</v>
      </c>
      <c r="D81" s="49">
        <f t="shared" si="9"/>
        <v>10323189</v>
      </c>
      <c r="E81" s="49">
        <f t="shared" si="9"/>
        <v>7083923.5499999998</v>
      </c>
      <c r="F81" s="49">
        <f t="shared" si="9"/>
        <v>3239265.45</v>
      </c>
      <c r="G81" s="49">
        <f t="shared" si="9"/>
        <v>1022119.1200000001</v>
      </c>
    </row>
    <row r="82" spans="1:7" x14ac:dyDescent="0.2">
      <c r="A82" s="32"/>
      <c r="B82" s="32"/>
      <c r="C82" s="32"/>
      <c r="D82" s="51"/>
      <c r="E82" s="51"/>
      <c r="F82" s="51"/>
      <c r="G82" s="51"/>
    </row>
    <row r="83" spans="1:7" ht="13.5" thickBot="1" x14ac:dyDescent="0.25">
      <c r="A83" s="24" t="s">
        <v>28</v>
      </c>
      <c r="B83" s="24"/>
      <c r="C83" s="32"/>
      <c r="D83" s="51"/>
      <c r="E83" s="51"/>
      <c r="F83" s="51"/>
      <c r="G83" s="51"/>
    </row>
    <row r="84" spans="1:7" ht="13.5" thickTop="1" x14ac:dyDescent="0.2">
      <c r="A84" s="33" t="s">
        <v>1</v>
      </c>
      <c r="B84" s="34" t="s">
        <v>2</v>
      </c>
      <c r="C84" s="34" t="s">
        <v>2</v>
      </c>
      <c r="D84" s="52" t="s">
        <v>7</v>
      </c>
      <c r="E84" s="52" t="s">
        <v>7</v>
      </c>
      <c r="F84" s="52" t="s">
        <v>5</v>
      </c>
      <c r="G84" s="53" t="s">
        <v>10</v>
      </c>
    </row>
    <row r="85" spans="1:7" ht="13.5" thickBot="1" x14ac:dyDescent="0.25">
      <c r="A85" s="36" t="s">
        <v>0</v>
      </c>
      <c r="B85" s="37" t="s">
        <v>3</v>
      </c>
      <c r="C85" s="37" t="s">
        <v>4</v>
      </c>
      <c r="D85" s="54" t="s">
        <v>8</v>
      </c>
      <c r="E85" s="54" t="s">
        <v>9</v>
      </c>
      <c r="F85" s="54" t="s">
        <v>6</v>
      </c>
      <c r="G85" s="55" t="s">
        <v>11</v>
      </c>
    </row>
    <row r="86" spans="1:7" ht="13.5" thickTop="1" x14ac:dyDescent="0.2">
      <c r="A86" s="26" t="s">
        <v>12</v>
      </c>
      <c r="B86" s="3">
        <v>610</v>
      </c>
      <c r="C86" s="3">
        <v>210</v>
      </c>
      <c r="D86" s="1">
        <v>21107081.75</v>
      </c>
      <c r="E86" s="1">
        <v>14182748.949999999</v>
      </c>
      <c r="F86" s="1">
        <f>SUM(D86-E86)</f>
        <v>6924332.8000000007</v>
      </c>
      <c r="G86" s="1">
        <v>1800331.38</v>
      </c>
    </row>
    <row r="87" spans="1:7" x14ac:dyDescent="0.2">
      <c r="A87" s="26" t="s">
        <v>13</v>
      </c>
      <c r="B87" s="3">
        <v>473</v>
      </c>
      <c r="C87" s="3">
        <v>168</v>
      </c>
      <c r="D87" s="1">
        <v>10206198.25</v>
      </c>
      <c r="E87" s="1">
        <v>6810109.4500000002</v>
      </c>
      <c r="F87" s="1">
        <f>SUM(D87-E87)</f>
        <v>3396088.8</v>
      </c>
      <c r="G87" s="1">
        <v>882986.2</v>
      </c>
    </row>
    <row r="88" spans="1:7" x14ac:dyDescent="0.2">
      <c r="A88" s="26" t="s">
        <v>16</v>
      </c>
      <c r="B88" s="3">
        <v>3</v>
      </c>
      <c r="C88" s="3">
        <v>1</v>
      </c>
      <c r="D88" s="1">
        <v>226957</v>
      </c>
      <c r="E88" s="1">
        <v>147641.70000000001</v>
      </c>
      <c r="F88" s="1">
        <f>SUM(D88-E88)</f>
        <v>79315.299999999988</v>
      </c>
      <c r="G88" s="1">
        <v>20621.990000000002</v>
      </c>
    </row>
    <row r="89" spans="1:7" x14ac:dyDescent="0.2">
      <c r="A89" s="26" t="s">
        <v>17</v>
      </c>
      <c r="B89" s="3">
        <v>445</v>
      </c>
      <c r="C89" s="3">
        <v>5</v>
      </c>
      <c r="D89" s="1">
        <v>20364716.5</v>
      </c>
      <c r="E89" s="1">
        <v>14394484.800000001</v>
      </c>
      <c r="F89" s="1">
        <f>SUM(D89-E89)</f>
        <v>5970231.6999999993</v>
      </c>
      <c r="G89" s="1">
        <v>1074642.82</v>
      </c>
    </row>
    <row r="90" spans="1:7" ht="15" x14ac:dyDescent="0.35">
      <c r="A90" s="26" t="s">
        <v>14</v>
      </c>
      <c r="B90" s="4">
        <v>217</v>
      </c>
      <c r="C90" s="4">
        <v>5</v>
      </c>
      <c r="D90" s="2">
        <v>11813376</v>
      </c>
      <c r="E90" s="2">
        <v>8283788.25</v>
      </c>
      <c r="F90" s="2">
        <f>SUM(D90-E90)</f>
        <v>3529587.75</v>
      </c>
      <c r="G90" s="2">
        <v>1147116.58</v>
      </c>
    </row>
    <row r="91" spans="1:7" x14ac:dyDescent="0.2">
      <c r="A91" s="30" t="s">
        <v>15</v>
      </c>
      <c r="B91" s="30">
        <f t="shared" ref="B91:G91" si="10">SUM(B86:B90)</f>
        <v>1748</v>
      </c>
      <c r="C91" s="30">
        <f t="shared" si="10"/>
        <v>389</v>
      </c>
      <c r="D91" s="49">
        <f t="shared" si="10"/>
        <v>63718329.5</v>
      </c>
      <c r="E91" s="49">
        <f t="shared" si="10"/>
        <v>43818773.149999999</v>
      </c>
      <c r="F91" s="49">
        <f t="shared" si="10"/>
        <v>19899556.350000001</v>
      </c>
      <c r="G91" s="49">
        <f t="shared" si="10"/>
        <v>4925698.9700000007</v>
      </c>
    </row>
    <row r="92" spans="1:7" x14ac:dyDescent="0.2">
      <c r="A92" s="32"/>
      <c r="B92" s="32"/>
      <c r="C92" s="32"/>
      <c r="D92" s="51"/>
      <c r="E92" s="51"/>
      <c r="F92" s="51"/>
      <c r="G92" s="51"/>
    </row>
    <row r="93" spans="1:7" ht="13.5" thickBot="1" x14ac:dyDescent="0.25">
      <c r="A93" s="24" t="s">
        <v>29</v>
      </c>
      <c r="B93" s="24"/>
      <c r="C93" s="32"/>
      <c r="D93" s="51"/>
      <c r="E93" s="51"/>
      <c r="F93" s="51"/>
      <c r="G93" s="51"/>
    </row>
    <row r="94" spans="1:7" ht="13.5" thickTop="1" x14ac:dyDescent="0.2">
      <c r="A94" s="33" t="s">
        <v>1</v>
      </c>
      <c r="B94" s="34" t="s">
        <v>2</v>
      </c>
      <c r="C94" s="34" t="s">
        <v>2</v>
      </c>
      <c r="D94" s="52" t="s">
        <v>7</v>
      </c>
      <c r="E94" s="52" t="s">
        <v>7</v>
      </c>
      <c r="F94" s="52" t="s">
        <v>5</v>
      </c>
      <c r="G94" s="53" t="s">
        <v>10</v>
      </c>
    </row>
    <row r="95" spans="1:7" ht="13.5" thickBot="1" x14ac:dyDescent="0.25">
      <c r="A95" s="36" t="s">
        <v>0</v>
      </c>
      <c r="B95" s="37" t="s">
        <v>3</v>
      </c>
      <c r="C95" s="37" t="s">
        <v>4</v>
      </c>
      <c r="D95" s="54" t="s">
        <v>8</v>
      </c>
      <c r="E95" s="54" t="s">
        <v>9</v>
      </c>
      <c r="F95" s="54" t="s">
        <v>6</v>
      </c>
      <c r="G95" s="55" t="s">
        <v>11</v>
      </c>
    </row>
    <row r="96" spans="1:7" ht="13.5" thickTop="1" x14ac:dyDescent="0.2">
      <c r="A96" s="26" t="s">
        <v>12</v>
      </c>
      <c r="B96" s="6">
        <v>26</v>
      </c>
      <c r="C96" s="6">
        <v>9</v>
      </c>
      <c r="D96" s="8">
        <v>415664</v>
      </c>
      <c r="E96" s="8">
        <v>257735.65</v>
      </c>
      <c r="F96" s="8">
        <f>SUM(D96-E96)</f>
        <v>157928.35</v>
      </c>
      <c r="G96" s="8">
        <v>41061.5</v>
      </c>
    </row>
    <row r="97" spans="1:7" x14ac:dyDescent="0.2">
      <c r="A97" s="26" t="s">
        <v>13</v>
      </c>
      <c r="B97" s="6">
        <v>14</v>
      </c>
      <c r="C97" s="6">
        <v>5</v>
      </c>
      <c r="D97" s="8">
        <v>206036</v>
      </c>
      <c r="E97" s="8">
        <v>127144.45</v>
      </c>
      <c r="F97" s="8">
        <f>SUM(D97-E97)</f>
        <v>78891.55</v>
      </c>
      <c r="G97" s="8">
        <v>20511.86</v>
      </c>
    </row>
    <row r="98" spans="1:7" x14ac:dyDescent="0.2">
      <c r="A98" s="26" t="s">
        <v>14</v>
      </c>
      <c r="B98" s="6">
        <v>119</v>
      </c>
      <c r="C98" s="6">
        <v>3</v>
      </c>
      <c r="D98" s="8">
        <v>4768623</v>
      </c>
      <c r="E98" s="8">
        <v>3453913.2</v>
      </c>
      <c r="F98" s="8">
        <f>SUM(D98-E98)</f>
        <v>1314709.7999999998</v>
      </c>
      <c r="G98" s="8">
        <v>427281.12</v>
      </c>
    </row>
    <row r="99" spans="1:7" x14ac:dyDescent="0.2">
      <c r="A99" s="30" t="s">
        <v>15</v>
      </c>
      <c r="B99" s="30">
        <f t="shared" ref="B99:G99" si="11">SUM(B96:B98)</f>
        <v>159</v>
      </c>
      <c r="C99" s="30">
        <f t="shared" si="11"/>
        <v>17</v>
      </c>
      <c r="D99" s="49">
        <f t="shared" si="11"/>
        <v>5390323</v>
      </c>
      <c r="E99" s="49">
        <f t="shared" si="11"/>
        <v>3838793.3000000003</v>
      </c>
      <c r="F99" s="49">
        <f t="shared" si="11"/>
        <v>1551529.6999999997</v>
      </c>
      <c r="G99" s="49">
        <f t="shared" si="11"/>
        <v>488854.48</v>
      </c>
    </row>
    <row r="100" spans="1:7" x14ac:dyDescent="0.2">
      <c r="A100" s="32"/>
      <c r="B100" s="32"/>
      <c r="C100" s="32"/>
      <c r="D100" s="51"/>
      <c r="E100" s="51"/>
      <c r="F100" s="51"/>
      <c r="G100" s="51"/>
    </row>
    <row r="101" spans="1:7" ht="13.5" thickBot="1" x14ac:dyDescent="0.25">
      <c r="A101" s="24" t="s">
        <v>30</v>
      </c>
      <c r="B101" s="24"/>
      <c r="C101" s="32"/>
      <c r="D101" s="51"/>
      <c r="E101" s="51"/>
      <c r="F101" s="51"/>
      <c r="G101" s="51"/>
    </row>
    <row r="102" spans="1:7" ht="13.5" thickTop="1" x14ac:dyDescent="0.2">
      <c r="A102" s="33" t="s">
        <v>1</v>
      </c>
      <c r="B102" s="34" t="s">
        <v>2</v>
      </c>
      <c r="C102" s="34" t="s">
        <v>2</v>
      </c>
      <c r="D102" s="52" t="s">
        <v>7</v>
      </c>
      <c r="E102" s="52" t="s">
        <v>7</v>
      </c>
      <c r="F102" s="52" t="s">
        <v>5</v>
      </c>
      <c r="G102" s="53" t="s">
        <v>10</v>
      </c>
    </row>
    <row r="103" spans="1:7" ht="13.5" thickBot="1" x14ac:dyDescent="0.25">
      <c r="A103" s="36" t="s">
        <v>0</v>
      </c>
      <c r="B103" s="37" t="s">
        <v>3</v>
      </c>
      <c r="C103" s="37" t="s">
        <v>4</v>
      </c>
      <c r="D103" s="54" t="s">
        <v>8</v>
      </c>
      <c r="E103" s="54" t="s">
        <v>9</v>
      </c>
      <c r="F103" s="54" t="s">
        <v>6</v>
      </c>
      <c r="G103" s="55" t="s">
        <v>11</v>
      </c>
    </row>
    <row r="104" spans="1:7" ht="13.5" thickTop="1" x14ac:dyDescent="0.2">
      <c r="A104" s="26" t="s">
        <v>12</v>
      </c>
      <c r="B104" s="6">
        <v>153</v>
      </c>
      <c r="C104" s="6">
        <v>51</v>
      </c>
      <c r="D104" s="8">
        <v>2833787</v>
      </c>
      <c r="E104" s="8">
        <v>1925485.45</v>
      </c>
      <c r="F104" s="8">
        <f>SUM(D104-E104)</f>
        <v>908301.55</v>
      </c>
      <c r="G104" s="8">
        <v>236158.84</v>
      </c>
    </row>
    <row r="105" spans="1:7" x14ac:dyDescent="0.2">
      <c r="A105" s="26" t="s">
        <v>13</v>
      </c>
      <c r="B105" s="6">
        <v>58</v>
      </c>
      <c r="C105" s="6">
        <v>22</v>
      </c>
      <c r="D105" s="8">
        <v>428808</v>
      </c>
      <c r="E105" s="8">
        <v>289945.2</v>
      </c>
      <c r="F105" s="8">
        <f>SUM(D105-E105)</f>
        <v>138862.79999999999</v>
      </c>
      <c r="G105" s="8">
        <v>36104.5</v>
      </c>
    </row>
    <row r="106" spans="1:7" x14ac:dyDescent="0.2">
      <c r="A106" s="26" t="s">
        <v>16</v>
      </c>
      <c r="B106" s="6">
        <v>5</v>
      </c>
      <c r="C106" s="6">
        <v>1</v>
      </c>
      <c r="D106" s="8">
        <v>27208</v>
      </c>
      <c r="E106" s="8">
        <v>18850.75</v>
      </c>
      <c r="F106" s="8">
        <f>SUM(D106-E106)</f>
        <v>8357.25</v>
      </c>
      <c r="G106" s="8">
        <v>2172.91</v>
      </c>
    </row>
    <row r="107" spans="1:7" x14ac:dyDescent="0.2">
      <c r="A107" s="26" t="s">
        <v>17</v>
      </c>
      <c r="B107" s="6">
        <v>49</v>
      </c>
      <c r="C107" s="6">
        <v>1</v>
      </c>
      <c r="D107" s="8">
        <v>1146148</v>
      </c>
      <c r="E107" s="8">
        <v>838500.35</v>
      </c>
      <c r="F107" s="8">
        <f>SUM(D107-E107)</f>
        <v>307647.65000000002</v>
      </c>
      <c r="G107" s="8">
        <v>55376.69</v>
      </c>
    </row>
    <row r="108" spans="1:7" x14ac:dyDescent="0.2">
      <c r="A108" s="26" t="s">
        <v>14</v>
      </c>
      <c r="B108" s="6">
        <v>521</v>
      </c>
      <c r="C108" s="6">
        <v>13</v>
      </c>
      <c r="D108" s="8">
        <v>20902778.5</v>
      </c>
      <c r="E108" s="8">
        <v>14787156.75</v>
      </c>
      <c r="F108" s="8">
        <f>SUM(D108-E108)</f>
        <v>6115621.75</v>
      </c>
      <c r="G108" s="8">
        <v>1987578.81</v>
      </c>
    </row>
    <row r="109" spans="1:7" x14ac:dyDescent="0.2">
      <c r="A109" s="30" t="s">
        <v>15</v>
      </c>
      <c r="B109" s="30">
        <f t="shared" ref="B109:G109" si="12">SUM(B104:B108)</f>
        <v>786</v>
      </c>
      <c r="C109" s="30">
        <f t="shared" si="12"/>
        <v>88</v>
      </c>
      <c r="D109" s="49">
        <f t="shared" si="12"/>
        <v>25338729.5</v>
      </c>
      <c r="E109" s="49">
        <f t="shared" si="12"/>
        <v>17859938.5</v>
      </c>
      <c r="F109" s="49">
        <f t="shared" si="12"/>
        <v>7478791</v>
      </c>
      <c r="G109" s="49">
        <f t="shared" si="12"/>
        <v>2317391.75</v>
      </c>
    </row>
    <row r="110" spans="1:7" x14ac:dyDescent="0.2">
      <c r="A110" s="32"/>
      <c r="B110" s="32"/>
      <c r="C110" s="32"/>
      <c r="D110" s="51"/>
      <c r="E110" s="51"/>
      <c r="F110" s="51"/>
      <c r="G110" s="51"/>
    </row>
    <row r="111" spans="1:7" ht="13.5" thickBot="1" x14ac:dyDescent="0.25">
      <c r="A111" s="24" t="s">
        <v>31</v>
      </c>
      <c r="B111" s="24"/>
      <c r="C111" s="32"/>
      <c r="D111" s="51"/>
      <c r="E111" s="51"/>
      <c r="F111" s="51"/>
      <c r="G111" s="51"/>
    </row>
    <row r="112" spans="1:7" ht="13.5" thickTop="1" x14ac:dyDescent="0.2">
      <c r="A112" s="33" t="s">
        <v>1</v>
      </c>
      <c r="B112" s="34" t="s">
        <v>2</v>
      </c>
      <c r="C112" s="34" t="s">
        <v>2</v>
      </c>
      <c r="D112" s="52" t="s">
        <v>7</v>
      </c>
      <c r="E112" s="52" t="s">
        <v>7</v>
      </c>
      <c r="F112" s="52" t="s">
        <v>5</v>
      </c>
      <c r="G112" s="53" t="s">
        <v>10</v>
      </c>
    </row>
    <row r="113" spans="1:7" ht="13.5" thickBot="1" x14ac:dyDescent="0.25">
      <c r="A113" s="36" t="s">
        <v>0</v>
      </c>
      <c r="B113" s="37" t="s">
        <v>3</v>
      </c>
      <c r="C113" s="37" t="s">
        <v>4</v>
      </c>
      <c r="D113" s="54" t="s">
        <v>8</v>
      </c>
      <c r="E113" s="54" t="s">
        <v>9</v>
      </c>
      <c r="F113" s="54" t="s">
        <v>6</v>
      </c>
      <c r="G113" s="55" t="s">
        <v>11</v>
      </c>
    </row>
    <row r="114" spans="1:7" ht="13.5" thickTop="1" x14ac:dyDescent="0.2">
      <c r="A114" s="26" t="s">
        <v>12</v>
      </c>
      <c r="B114" s="6">
        <v>19</v>
      </c>
      <c r="C114" s="6">
        <v>7</v>
      </c>
      <c r="D114" s="8">
        <v>280062</v>
      </c>
      <c r="E114" s="8">
        <v>187213.65</v>
      </c>
      <c r="F114" s="8">
        <f>SUM(D114-E114)</f>
        <v>92848.35</v>
      </c>
      <c r="G114" s="8">
        <v>24140.639999999999</v>
      </c>
    </row>
    <row r="115" spans="1:7" x14ac:dyDescent="0.2">
      <c r="A115" s="26" t="s">
        <v>14</v>
      </c>
      <c r="B115" s="6">
        <v>200</v>
      </c>
      <c r="C115" s="6">
        <v>7</v>
      </c>
      <c r="D115" s="8">
        <v>7016324.25</v>
      </c>
      <c r="E115" s="8">
        <v>4713530.55</v>
      </c>
      <c r="F115" s="8">
        <f>SUM(D115-E115)</f>
        <v>2302793.7000000002</v>
      </c>
      <c r="G115" s="8">
        <v>748408.76</v>
      </c>
    </row>
    <row r="116" spans="1:7" x14ac:dyDescent="0.2">
      <c r="A116" s="30" t="s">
        <v>15</v>
      </c>
      <c r="B116" s="30">
        <f t="shared" ref="B116:G116" si="13">SUM(B114:B115)</f>
        <v>219</v>
      </c>
      <c r="C116" s="30">
        <f t="shared" si="13"/>
        <v>14</v>
      </c>
      <c r="D116" s="49">
        <f t="shared" si="13"/>
        <v>7296386.25</v>
      </c>
      <c r="E116" s="49">
        <f t="shared" si="13"/>
        <v>4900744.2</v>
      </c>
      <c r="F116" s="49">
        <f t="shared" si="13"/>
        <v>2395642.0500000003</v>
      </c>
      <c r="G116" s="49">
        <f t="shared" si="13"/>
        <v>772549.4</v>
      </c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x14ac:dyDescent="0.2">
      <c r="A118" s="26"/>
      <c r="B118" s="26"/>
      <c r="C118" s="26"/>
      <c r="D118" s="51"/>
      <c r="E118" s="51"/>
      <c r="F118" s="51"/>
      <c r="G118" s="51"/>
    </row>
    <row r="119" spans="1:7" ht="13.5" thickBot="1" x14ac:dyDescent="0.25">
      <c r="A119" s="24" t="s">
        <v>32</v>
      </c>
      <c r="B119" s="24"/>
      <c r="C119" s="32"/>
      <c r="D119" s="51"/>
      <c r="E119" s="51"/>
      <c r="F119" s="51"/>
      <c r="G119" s="51"/>
    </row>
    <row r="120" spans="1:7" ht="13.5" thickTop="1" x14ac:dyDescent="0.2">
      <c r="A120" s="33" t="s">
        <v>1</v>
      </c>
      <c r="B120" s="34" t="s">
        <v>2</v>
      </c>
      <c r="C120" s="34" t="s">
        <v>2</v>
      </c>
      <c r="D120" s="52" t="s">
        <v>7</v>
      </c>
      <c r="E120" s="52" t="s">
        <v>7</v>
      </c>
      <c r="F120" s="52" t="s">
        <v>5</v>
      </c>
      <c r="G120" s="53" t="s">
        <v>10</v>
      </c>
    </row>
    <row r="121" spans="1:7" ht="13.5" thickBot="1" x14ac:dyDescent="0.25">
      <c r="A121" s="36" t="s">
        <v>0</v>
      </c>
      <c r="B121" s="37" t="s">
        <v>3</v>
      </c>
      <c r="C121" s="37" t="s">
        <v>4</v>
      </c>
      <c r="D121" s="54" t="s">
        <v>8</v>
      </c>
      <c r="E121" s="54" t="s">
        <v>9</v>
      </c>
      <c r="F121" s="54" t="s">
        <v>6</v>
      </c>
      <c r="G121" s="55" t="s">
        <v>11</v>
      </c>
    </row>
    <row r="122" spans="1:7" ht="13.5" thickTop="1" x14ac:dyDescent="0.2">
      <c r="A122" s="26" t="s">
        <v>12</v>
      </c>
      <c r="B122" s="6">
        <v>578</v>
      </c>
      <c r="C122" s="6">
        <v>207</v>
      </c>
      <c r="D122" s="8">
        <v>12010740</v>
      </c>
      <c r="E122" s="8">
        <v>7988639.1500000004</v>
      </c>
      <c r="F122" s="8">
        <f>SUM(D122-E122)</f>
        <v>4022100.8499999996</v>
      </c>
      <c r="G122" s="8">
        <v>1045750.55</v>
      </c>
    </row>
    <row r="123" spans="1:7" x14ac:dyDescent="0.2">
      <c r="A123" s="26" t="s">
        <v>13</v>
      </c>
      <c r="B123" s="6">
        <v>241</v>
      </c>
      <c r="C123" s="6">
        <v>94</v>
      </c>
      <c r="D123" s="8">
        <v>4101370.5</v>
      </c>
      <c r="E123" s="8">
        <v>2897778</v>
      </c>
      <c r="F123" s="8">
        <f>SUM(D123-E123)</f>
        <v>1203592.5</v>
      </c>
      <c r="G123" s="8">
        <v>312935.67</v>
      </c>
    </row>
    <row r="124" spans="1:7" x14ac:dyDescent="0.2">
      <c r="A124" s="26" t="s">
        <v>14</v>
      </c>
      <c r="B124" s="6">
        <v>227</v>
      </c>
      <c r="C124" s="6">
        <v>6</v>
      </c>
      <c r="D124" s="8">
        <v>8037471.25</v>
      </c>
      <c r="E124" s="8">
        <v>5638205.3499999996</v>
      </c>
      <c r="F124" s="8">
        <f>SUM(D124-E124)</f>
        <v>2399265.9000000004</v>
      </c>
      <c r="G124" s="8">
        <v>779762.13</v>
      </c>
    </row>
    <row r="125" spans="1:7" x14ac:dyDescent="0.2">
      <c r="A125" s="30" t="s">
        <v>15</v>
      </c>
      <c r="B125" s="30">
        <f t="shared" ref="B125:G125" si="14">SUM(B122:B124)</f>
        <v>1046</v>
      </c>
      <c r="C125" s="30">
        <f t="shared" si="14"/>
        <v>307</v>
      </c>
      <c r="D125" s="49">
        <f t="shared" si="14"/>
        <v>24149581.75</v>
      </c>
      <c r="E125" s="49">
        <f t="shared" si="14"/>
        <v>16524622.5</v>
      </c>
      <c r="F125" s="49">
        <f t="shared" si="14"/>
        <v>7624959.25</v>
      </c>
      <c r="G125" s="49">
        <f t="shared" si="14"/>
        <v>2138448.35</v>
      </c>
    </row>
    <row r="126" spans="1:7" x14ac:dyDescent="0.2">
      <c r="A126" s="32"/>
      <c r="B126" s="32"/>
      <c r="C126" s="32"/>
      <c r="D126" s="51"/>
      <c r="E126" s="51"/>
      <c r="F126" s="51"/>
      <c r="G126" s="51"/>
    </row>
    <row r="127" spans="1:7" ht="13.5" thickBot="1" x14ac:dyDescent="0.25">
      <c r="A127" s="24" t="s">
        <v>33</v>
      </c>
      <c r="B127" s="24"/>
      <c r="C127" s="32"/>
      <c r="D127" s="51"/>
      <c r="E127" s="51"/>
      <c r="F127" s="51"/>
      <c r="G127" s="51"/>
    </row>
    <row r="128" spans="1:7" ht="13.5" thickTop="1" x14ac:dyDescent="0.2">
      <c r="A128" s="33" t="s">
        <v>1</v>
      </c>
      <c r="B128" s="34" t="s">
        <v>2</v>
      </c>
      <c r="C128" s="34" t="s">
        <v>2</v>
      </c>
      <c r="D128" s="52" t="s">
        <v>7</v>
      </c>
      <c r="E128" s="52" t="s">
        <v>7</v>
      </c>
      <c r="F128" s="52" t="s">
        <v>5</v>
      </c>
      <c r="G128" s="53" t="s">
        <v>10</v>
      </c>
    </row>
    <row r="129" spans="1:7" ht="13.5" thickBot="1" x14ac:dyDescent="0.25">
      <c r="A129" s="36" t="s">
        <v>0</v>
      </c>
      <c r="B129" s="37" t="s">
        <v>3</v>
      </c>
      <c r="C129" s="37" t="s">
        <v>4</v>
      </c>
      <c r="D129" s="54" t="s">
        <v>8</v>
      </c>
      <c r="E129" s="54" t="s">
        <v>9</v>
      </c>
      <c r="F129" s="54" t="s">
        <v>6</v>
      </c>
      <c r="G129" s="55" t="s">
        <v>11</v>
      </c>
    </row>
    <row r="130" spans="1:7" ht="13.5" thickTop="1" x14ac:dyDescent="0.2">
      <c r="A130" s="26" t="s">
        <v>12</v>
      </c>
      <c r="B130" s="6">
        <v>50</v>
      </c>
      <c r="C130" s="6">
        <v>17</v>
      </c>
      <c r="D130" s="8">
        <v>1232129</v>
      </c>
      <c r="E130" s="8">
        <v>842937.85</v>
      </c>
      <c r="F130" s="8">
        <f>SUM(D130-E130)</f>
        <v>389191.15</v>
      </c>
      <c r="G130" s="8">
        <v>101190.08</v>
      </c>
    </row>
    <row r="131" spans="1:7" x14ac:dyDescent="0.2">
      <c r="A131" s="26" t="s">
        <v>13</v>
      </c>
      <c r="B131" s="6">
        <v>26</v>
      </c>
      <c r="C131" s="6">
        <v>10</v>
      </c>
      <c r="D131" s="8">
        <v>773970</v>
      </c>
      <c r="E131" s="8">
        <v>539782.44999999995</v>
      </c>
      <c r="F131" s="8">
        <f>SUM(D131-E131)</f>
        <v>234187.55000000005</v>
      </c>
      <c r="G131" s="8">
        <v>60888.93</v>
      </c>
    </row>
    <row r="132" spans="1:7" x14ac:dyDescent="0.2">
      <c r="A132" s="26" t="s">
        <v>14</v>
      </c>
      <c r="B132" s="6">
        <v>45</v>
      </c>
      <c r="C132" s="6">
        <v>1</v>
      </c>
      <c r="D132" s="8">
        <v>2680257</v>
      </c>
      <c r="E132" s="8">
        <v>1826738.45</v>
      </c>
      <c r="F132" s="8">
        <f>SUM(D132-E132)</f>
        <v>853518.55</v>
      </c>
      <c r="G132" s="8">
        <v>277393.65000000002</v>
      </c>
    </row>
    <row r="133" spans="1:7" x14ac:dyDescent="0.2">
      <c r="A133" s="30" t="s">
        <v>15</v>
      </c>
      <c r="B133" s="30">
        <f t="shared" ref="B133:G133" si="15">SUM(B130:B132)</f>
        <v>121</v>
      </c>
      <c r="C133" s="30">
        <f t="shared" si="15"/>
        <v>28</v>
      </c>
      <c r="D133" s="49">
        <f t="shared" si="15"/>
        <v>4686356</v>
      </c>
      <c r="E133" s="49">
        <f t="shared" si="15"/>
        <v>3209458.75</v>
      </c>
      <c r="F133" s="49">
        <f t="shared" si="15"/>
        <v>1476897.25</v>
      </c>
      <c r="G133" s="49">
        <f t="shared" si="15"/>
        <v>439472.66000000003</v>
      </c>
    </row>
    <row r="134" spans="1:7" x14ac:dyDescent="0.2">
      <c r="A134" s="32"/>
      <c r="B134" s="32"/>
      <c r="C134" s="32"/>
      <c r="D134" s="51"/>
      <c r="E134" s="51"/>
      <c r="F134" s="51"/>
      <c r="G134" s="51"/>
    </row>
    <row r="135" spans="1:7" ht="13.5" thickBot="1" x14ac:dyDescent="0.25">
      <c r="A135" s="24" t="s">
        <v>34</v>
      </c>
      <c r="B135" s="24"/>
      <c r="C135" s="32"/>
      <c r="D135" s="51"/>
      <c r="E135" s="51"/>
      <c r="F135" s="51"/>
      <c r="G135" s="51"/>
    </row>
    <row r="136" spans="1:7" ht="13.5" thickTop="1" x14ac:dyDescent="0.2">
      <c r="A136" s="33" t="s">
        <v>1</v>
      </c>
      <c r="B136" s="34" t="s">
        <v>2</v>
      </c>
      <c r="C136" s="34" t="s">
        <v>2</v>
      </c>
      <c r="D136" s="52" t="s">
        <v>7</v>
      </c>
      <c r="E136" s="52" t="s">
        <v>7</v>
      </c>
      <c r="F136" s="52" t="s">
        <v>5</v>
      </c>
      <c r="G136" s="53" t="s">
        <v>10</v>
      </c>
    </row>
    <row r="137" spans="1:7" ht="13.5" thickBot="1" x14ac:dyDescent="0.25">
      <c r="A137" s="36" t="s">
        <v>0</v>
      </c>
      <c r="B137" s="37" t="s">
        <v>3</v>
      </c>
      <c r="C137" s="37" t="s">
        <v>4</v>
      </c>
      <c r="D137" s="54" t="s">
        <v>8</v>
      </c>
      <c r="E137" s="54" t="s">
        <v>9</v>
      </c>
      <c r="F137" s="54" t="s">
        <v>6</v>
      </c>
      <c r="G137" s="55" t="s">
        <v>11</v>
      </c>
    </row>
    <row r="138" spans="1:7" ht="13.5" thickTop="1" x14ac:dyDescent="0.2">
      <c r="A138" s="26" t="s">
        <v>12</v>
      </c>
      <c r="B138" s="6">
        <v>34</v>
      </c>
      <c r="C138" s="6">
        <v>12</v>
      </c>
      <c r="D138" s="8">
        <v>755867</v>
      </c>
      <c r="E138" s="8">
        <v>517907.9</v>
      </c>
      <c r="F138" s="8">
        <f>SUM(D138-E138)</f>
        <v>237959.09999999998</v>
      </c>
      <c r="G138" s="8">
        <v>61869.41</v>
      </c>
    </row>
    <row r="139" spans="1:7" x14ac:dyDescent="0.2">
      <c r="A139" s="26" t="s">
        <v>13</v>
      </c>
      <c r="B139" s="6">
        <v>23</v>
      </c>
      <c r="C139" s="6">
        <v>8</v>
      </c>
      <c r="D139" s="8">
        <v>338630</v>
      </c>
      <c r="E139" s="8">
        <v>222075</v>
      </c>
      <c r="F139" s="8">
        <f>SUM(D139-E139)</f>
        <v>116555</v>
      </c>
      <c r="G139" s="8">
        <v>30304.41</v>
      </c>
    </row>
    <row r="140" spans="1:7" x14ac:dyDescent="0.2">
      <c r="A140" s="26" t="s">
        <v>14</v>
      </c>
      <c r="B140" s="6">
        <v>108</v>
      </c>
      <c r="C140" s="6">
        <v>4</v>
      </c>
      <c r="D140" s="8">
        <v>4678201</v>
      </c>
      <c r="E140" s="8">
        <v>3324236.2</v>
      </c>
      <c r="F140" s="8">
        <f>SUM(D140-E140)</f>
        <v>1353964.7999999998</v>
      </c>
      <c r="G140" s="8">
        <v>440038.92</v>
      </c>
    </row>
    <row r="141" spans="1:7" x14ac:dyDescent="0.2">
      <c r="A141" s="30" t="s">
        <v>15</v>
      </c>
      <c r="B141" s="30">
        <f t="shared" ref="B141:G141" si="16">SUM(B138:B140)</f>
        <v>165</v>
      </c>
      <c r="C141" s="30">
        <f t="shared" si="16"/>
        <v>24</v>
      </c>
      <c r="D141" s="49">
        <f t="shared" si="16"/>
        <v>5772698</v>
      </c>
      <c r="E141" s="49">
        <f t="shared" si="16"/>
        <v>4064219.1</v>
      </c>
      <c r="F141" s="49">
        <f t="shared" si="16"/>
        <v>1708478.9</v>
      </c>
      <c r="G141" s="49">
        <f t="shared" si="16"/>
        <v>532212.74</v>
      </c>
    </row>
    <row r="142" spans="1:7" x14ac:dyDescent="0.2">
      <c r="A142" s="32"/>
      <c r="B142" s="32"/>
      <c r="C142" s="32"/>
      <c r="D142" s="51"/>
      <c r="E142" s="51"/>
      <c r="F142" s="51"/>
      <c r="G142" s="51"/>
    </row>
    <row r="143" spans="1:7" ht="13.5" thickBot="1" x14ac:dyDescent="0.25">
      <c r="A143" s="24" t="s">
        <v>35</v>
      </c>
      <c r="B143" s="24"/>
      <c r="C143" s="32"/>
      <c r="D143" s="51"/>
      <c r="E143" s="51"/>
      <c r="F143" s="51"/>
      <c r="G143" s="51"/>
    </row>
    <row r="144" spans="1:7" ht="13.5" thickTop="1" x14ac:dyDescent="0.2">
      <c r="A144" s="33" t="s">
        <v>1</v>
      </c>
      <c r="B144" s="34" t="s">
        <v>2</v>
      </c>
      <c r="C144" s="34" t="s">
        <v>2</v>
      </c>
      <c r="D144" s="52" t="s">
        <v>7</v>
      </c>
      <c r="E144" s="52" t="s">
        <v>7</v>
      </c>
      <c r="F144" s="52" t="s">
        <v>5</v>
      </c>
      <c r="G144" s="53" t="s">
        <v>10</v>
      </c>
    </row>
    <row r="145" spans="1:7" ht="13.5" thickBot="1" x14ac:dyDescent="0.25">
      <c r="A145" s="36" t="s">
        <v>0</v>
      </c>
      <c r="B145" s="37" t="s">
        <v>3</v>
      </c>
      <c r="C145" s="37" t="s">
        <v>4</v>
      </c>
      <c r="D145" s="54" t="s">
        <v>8</v>
      </c>
      <c r="E145" s="54" t="s">
        <v>9</v>
      </c>
      <c r="F145" s="54" t="s">
        <v>6</v>
      </c>
      <c r="G145" s="55" t="s">
        <v>11</v>
      </c>
    </row>
    <row r="146" spans="1:7" ht="13.5" thickTop="1" x14ac:dyDescent="0.2">
      <c r="A146" s="26" t="s">
        <v>13</v>
      </c>
      <c r="B146" s="6">
        <v>3</v>
      </c>
      <c r="C146" s="6">
        <v>1</v>
      </c>
      <c r="D146" s="8">
        <v>60535</v>
      </c>
      <c r="E146" s="8">
        <v>42067.65</v>
      </c>
      <c r="F146" s="8">
        <f>SUM(D146-E146)</f>
        <v>18467.349999999999</v>
      </c>
      <c r="G146" s="8">
        <v>4801.5</v>
      </c>
    </row>
    <row r="147" spans="1:7" x14ac:dyDescent="0.2">
      <c r="A147" s="26" t="s">
        <v>14</v>
      </c>
      <c r="B147" s="6">
        <v>75</v>
      </c>
      <c r="C147" s="6">
        <v>2</v>
      </c>
      <c r="D147" s="8">
        <v>2442755</v>
      </c>
      <c r="E147" s="8">
        <v>1685434.1</v>
      </c>
      <c r="F147" s="8">
        <f>SUM(D147-E147)</f>
        <v>757320.89999999991</v>
      </c>
      <c r="G147" s="8">
        <v>246129.58</v>
      </c>
    </row>
    <row r="148" spans="1:7" x14ac:dyDescent="0.2">
      <c r="A148" s="30" t="s">
        <v>15</v>
      </c>
      <c r="B148" s="30">
        <f t="shared" ref="B148:G148" si="17">SUM(B146:B147)</f>
        <v>78</v>
      </c>
      <c r="C148" s="30">
        <f t="shared" si="17"/>
        <v>3</v>
      </c>
      <c r="D148" s="49">
        <f t="shared" si="17"/>
        <v>2503290</v>
      </c>
      <c r="E148" s="49">
        <f t="shared" si="17"/>
        <v>1727501.75</v>
      </c>
      <c r="F148" s="49">
        <f t="shared" si="17"/>
        <v>775788.24999999988</v>
      </c>
      <c r="G148" s="49">
        <f t="shared" si="17"/>
        <v>250931.08</v>
      </c>
    </row>
    <row r="149" spans="1:7" x14ac:dyDescent="0.2">
      <c r="A149" s="32"/>
      <c r="B149" s="32"/>
      <c r="C149" s="32"/>
      <c r="D149" s="51"/>
      <c r="E149" s="51"/>
      <c r="F149" s="51"/>
      <c r="G149" s="51"/>
    </row>
    <row r="150" spans="1:7" ht="13.5" thickBot="1" x14ac:dyDescent="0.25">
      <c r="A150" s="24" t="s">
        <v>36</v>
      </c>
      <c r="B150" s="24"/>
      <c r="C150" s="32"/>
      <c r="D150" s="51"/>
      <c r="E150" s="51"/>
      <c r="F150" s="51"/>
      <c r="G150" s="51"/>
    </row>
    <row r="151" spans="1:7" ht="13.5" thickTop="1" x14ac:dyDescent="0.2">
      <c r="A151" s="33" t="s">
        <v>1</v>
      </c>
      <c r="B151" s="34" t="s">
        <v>2</v>
      </c>
      <c r="C151" s="34" t="s">
        <v>2</v>
      </c>
      <c r="D151" s="52" t="s">
        <v>7</v>
      </c>
      <c r="E151" s="52" t="s">
        <v>7</v>
      </c>
      <c r="F151" s="52" t="s">
        <v>5</v>
      </c>
      <c r="G151" s="53" t="s">
        <v>10</v>
      </c>
    </row>
    <row r="152" spans="1:7" ht="13.5" thickBot="1" x14ac:dyDescent="0.25">
      <c r="A152" s="36" t="s">
        <v>0</v>
      </c>
      <c r="B152" s="37" t="s">
        <v>3</v>
      </c>
      <c r="C152" s="37" t="s">
        <v>4</v>
      </c>
      <c r="D152" s="54" t="s">
        <v>8</v>
      </c>
      <c r="E152" s="54" t="s">
        <v>9</v>
      </c>
      <c r="F152" s="54" t="s">
        <v>6</v>
      </c>
      <c r="G152" s="55" t="s">
        <v>11</v>
      </c>
    </row>
    <row r="153" spans="1:7" ht="13.5" thickTop="1" x14ac:dyDescent="0.2">
      <c r="A153" s="26" t="s">
        <v>12</v>
      </c>
      <c r="B153" s="6">
        <v>79</v>
      </c>
      <c r="C153" s="6">
        <v>26</v>
      </c>
      <c r="D153" s="8">
        <v>2213437</v>
      </c>
      <c r="E153" s="8">
        <v>1482387.15</v>
      </c>
      <c r="F153" s="8">
        <f>SUM(D153-E153)</f>
        <v>731049.85000000009</v>
      </c>
      <c r="G153" s="8">
        <v>190073.28</v>
      </c>
    </row>
    <row r="154" spans="1:7" x14ac:dyDescent="0.2">
      <c r="A154" s="26" t="s">
        <v>13</v>
      </c>
      <c r="B154" s="6">
        <v>84</v>
      </c>
      <c r="C154" s="6">
        <v>30</v>
      </c>
      <c r="D154" s="8">
        <v>2390279</v>
      </c>
      <c r="E154" s="8">
        <v>1629962.05</v>
      </c>
      <c r="F154" s="8">
        <f>SUM(D154-E154)</f>
        <v>760316.95</v>
      </c>
      <c r="G154" s="8">
        <v>197682.81</v>
      </c>
    </row>
    <row r="155" spans="1:7" x14ac:dyDescent="0.2">
      <c r="A155" s="26" t="s">
        <v>17</v>
      </c>
      <c r="B155" s="6">
        <v>115</v>
      </c>
      <c r="C155" s="6">
        <v>1</v>
      </c>
      <c r="D155" s="8">
        <v>4313028</v>
      </c>
      <c r="E155" s="8">
        <v>2987360.85</v>
      </c>
      <c r="F155" s="8">
        <f>SUM(D155-E155)</f>
        <v>1325667.1499999999</v>
      </c>
      <c r="G155" s="8">
        <v>238620.47</v>
      </c>
    </row>
    <row r="156" spans="1:7" x14ac:dyDescent="0.2">
      <c r="A156" s="26" t="s">
        <v>14</v>
      </c>
      <c r="B156" s="6">
        <v>85</v>
      </c>
      <c r="C156" s="6">
        <v>2</v>
      </c>
      <c r="D156" s="8">
        <v>4386289</v>
      </c>
      <c r="E156" s="8">
        <v>3052096.45</v>
      </c>
      <c r="F156" s="8">
        <f>SUM(D156-E156)</f>
        <v>1334192.5499999998</v>
      </c>
      <c r="G156" s="8">
        <v>433612.89</v>
      </c>
    </row>
    <row r="157" spans="1:7" x14ac:dyDescent="0.2">
      <c r="A157" s="30" t="s">
        <v>15</v>
      </c>
      <c r="B157" s="30">
        <f t="shared" ref="B157:G157" si="18">SUM(B153:B156)</f>
        <v>363</v>
      </c>
      <c r="C157" s="30">
        <f t="shared" si="18"/>
        <v>59</v>
      </c>
      <c r="D157" s="49">
        <f t="shared" si="18"/>
        <v>13303033</v>
      </c>
      <c r="E157" s="49">
        <f t="shared" si="18"/>
        <v>9151806.5</v>
      </c>
      <c r="F157" s="49">
        <f t="shared" si="18"/>
        <v>4151226.5</v>
      </c>
      <c r="G157" s="49">
        <f t="shared" si="18"/>
        <v>1059989.45</v>
      </c>
    </row>
    <row r="158" spans="1:7" x14ac:dyDescent="0.2">
      <c r="A158" s="26"/>
      <c r="B158" s="26"/>
      <c r="C158" s="26"/>
      <c r="D158" s="51"/>
      <c r="E158" s="51"/>
      <c r="F158" s="51"/>
      <c r="G158" s="51"/>
    </row>
    <row r="159" spans="1:7" ht="13.5" thickBot="1" x14ac:dyDescent="0.25">
      <c r="A159" s="24" t="s">
        <v>37</v>
      </c>
      <c r="B159" s="24"/>
      <c r="C159" s="32"/>
      <c r="D159" s="51"/>
      <c r="E159" s="51"/>
      <c r="F159" s="51"/>
      <c r="G159" s="51"/>
    </row>
    <row r="160" spans="1:7" ht="13.5" thickTop="1" x14ac:dyDescent="0.2">
      <c r="A160" s="33" t="s">
        <v>1</v>
      </c>
      <c r="B160" s="34" t="s">
        <v>2</v>
      </c>
      <c r="C160" s="34" t="s">
        <v>2</v>
      </c>
      <c r="D160" s="52" t="s">
        <v>7</v>
      </c>
      <c r="E160" s="52" t="s">
        <v>7</v>
      </c>
      <c r="F160" s="52" t="s">
        <v>5</v>
      </c>
      <c r="G160" s="53" t="s">
        <v>10</v>
      </c>
    </row>
    <row r="161" spans="1:7" ht="13.5" thickBot="1" x14ac:dyDescent="0.25">
      <c r="A161" s="36" t="s">
        <v>0</v>
      </c>
      <c r="B161" s="37" t="s">
        <v>3</v>
      </c>
      <c r="C161" s="37" t="s">
        <v>4</v>
      </c>
      <c r="D161" s="54" t="s">
        <v>8</v>
      </c>
      <c r="E161" s="54" t="s">
        <v>9</v>
      </c>
      <c r="F161" s="54" t="s">
        <v>6</v>
      </c>
      <c r="G161" s="55" t="s">
        <v>11</v>
      </c>
    </row>
    <row r="162" spans="1:7" ht="13.5" thickTop="1" x14ac:dyDescent="0.2">
      <c r="A162" s="26" t="s">
        <v>12</v>
      </c>
      <c r="B162" s="6">
        <v>36</v>
      </c>
      <c r="C162" s="6">
        <v>12</v>
      </c>
      <c r="D162" s="8">
        <v>773596</v>
      </c>
      <c r="E162" s="8">
        <v>509931.3</v>
      </c>
      <c r="F162" s="8">
        <f>SUM(D162-E162)</f>
        <v>263664.7</v>
      </c>
      <c r="G162" s="8">
        <v>68553.03</v>
      </c>
    </row>
    <row r="163" spans="1:7" x14ac:dyDescent="0.2">
      <c r="A163" s="26" t="s">
        <v>13</v>
      </c>
      <c r="B163" s="6">
        <v>30</v>
      </c>
      <c r="C163" s="6">
        <v>11</v>
      </c>
      <c r="D163" s="8">
        <v>563523</v>
      </c>
      <c r="E163" s="8">
        <v>377806.15</v>
      </c>
      <c r="F163" s="8">
        <f>SUM(D163-E163)</f>
        <v>185716.84999999998</v>
      </c>
      <c r="G163" s="8">
        <v>48286.6</v>
      </c>
    </row>
    <row r="164" spans="1:7" x14ac:dyDescent="0.2">
      <c r="A164" s="26" t="s">
        <v>17</v>
      </c>
      <c r="B164" s="6">
        <v>61</v>
      </c>
      <c r="C164" s="6">
        <v>1</v>
      </c>
      <c r="D164" s="8">
        <v>2274265</v>
      </c>
      <c r="E164" s="8">
        <v>1676182.75</v>
      </c>
      <c r="F164" s="8">
        <f>SUM(D164-E164)</f>
        <v>598082.25</v>
      </c>
      <c r="G164" s="8">
        <v>107654.87</v>
      </c>
    </row>
    <row r="165" spans="1:7" x14ac:dyDescent="0.2">
      <c r="A165" s="26" t="s">
        <v>14</v>
      </c>
      <c r="B165" s="6">
        <v>83</v>
      </c>
      <c r="C165" s="6">
        <v>2</v>
      </c>
      <c r="D165" s="8">
        <v>4488479</v>
      </c>
      <c r="E165" s="8">
        <v>3212082.75</v>
      </c>
      <c r="F165" s="8">
        <f>SUM(D165-E165)</f>
        <v>1276396.25</v>
      </c>
      <c r="G165" s="8">
        <v>414828.96</v>
      </c>
    </row>
    <row r="166" spans="1:7" x14ac:dyDescent="0.2">
      <c r="A166" s="30" t="s">
        <v>15</v>
      </c>
      <c r="B166" s="30">
        <f t="shared" ref="B166:G166" si="19">SUM(B162:B165)</f>
        <v>210</v>
      </c>
      <c r="C166" s="30">
        <f t="shared" si="19"/>
        <v>26</v>
      </c>
      <c r="D166" s="49">
        <f t="shared" si="19"/>
        <v>8099863</v>
      </c>
      <c r="E166" s="49">
        <f t="shared" si="19"/>
        <v>5776002.9500000002</v>
      </c>
      <c r="F166" s="49">
        <f t="shared" si="19"/>
        <v>2323860.0499999998</v>
      </c>
      <c r="G166" s="49">
        <f t="shared" si="19"/>
        <v>639323.46</v>
      </c>
    </row>
    <row r="167" spans="1:7" x14ac:dyDescent="0.2">
      <c r="A167" s="32"/>
      <c r="B167" s="32"/>
      <c r="C167" s="32"/>
      <c r="D167" s="51"/>
      <c r="E167" s="51"/>
      <c r="F167" s="51"/>
      <c r="G167" s="51"/>
    </row>
    <row r="168" spans="1:7" ht="13.5" thickBot="1" x14ac:dyDescent="0.25">
      <c r="A168" s="24" t="s">
        <v>38</v>
      </c>
      <c r="B168" s="24"/>
      <c r="C168" s="32"/>
      <c r="D168" s="51"/>
      <c r="E168" s="51"/>
      <c r="F168" s="51"/>
      <c r="G168" s="51"/>
    </row>
    <row r="169" spans="1:7" ht="13.5" thickTop="1" x14ac:dyDescent="0.2">
      <c r="A169" s="33" t="s">
        <v>1</v>
      </c>
      <c r="B169" s="34" t="s">
        <v>2</v>
      </c>
      <c r="C169" s="34" t="s">
        <v>2</v>
      </c>
      <c r="D169" s="52" t="s">
        <v>7</v>
      </c>
      <c r="E169" s="52" t="s">
        <v>7</v>
      </c>
      <c r="F169" s="52" t="s">
        <v>5</v>
      </c>
      <c r="G169" s="53" t="s">
        <v>10</v>
      </c>
    </row>
    <row r="170" spans="1:7" ht="13.5" thickBot="1" x14ac:dyDescent="0.25">
      <c r="A170" s="36" t="s">
        <v>0</v>
      </c>
      <c r="B170" s="37" t="s">
        <v>3</v>
      </c>
      <c r="C170" s="37" t="s">
        <v>4</v>
      </c>
      <c r="D170" s="54" t="s">
        <v>8</v>
      </c>
      <c r="E170" s="54" t="s">
        <v>9</v>
      </c>
      <c r="F170" s="54" t="s">
        <v>6</v>
      </c>
      <c r="G170" s="55" t="s">
        <v>11</v>
      </c>
    </row>
    <row r="171" spans="1:7" ht="13.5" thickTop="1" x14ac:dyDescent="0.2">
      <c r="A171" s="26" t="s">
        <v>12</v>
      </c>
      <c r="B171" s="6">
        <v>3</v>
      </c>
      <c r="C171" s="6">
        <v>1</v>
      </c>
      <c r="D171" s="8">
        <v>97817</v>
      </c>
      <c r="E171" s="8">
        <v>65629.25</v>
      </c>
      <c r="F171" s="8">
        <f>SUM(D171-E171)</f>
        <v>32187.75</v>
      </c>
      <c r="G171" s="8">
        <v>8368.86</v>
      </c>
    </row>
    <row r="172" spans="1:7" x14ac:dyDescent="0.2">
      <c r="A172" s="26" t="s">
        <v>13</v>
      </c>
      <c r="B172" s="6">
        <v>3</v>
      </c>
      <c r="C172" s="6">
        <v>1</v>
      </c>
      <c r="D172" s="8">
        <v>53754</v>
      </c>
      <c r="E172" s="8">
        <v>34656.5</v>
      </c>
      <c r="F172" s="8">
        <f>SUM(D172-E172)</f>
        <v>19097.5</v>
      </c>
      <c r="G172" s="8">
        <v>4965.3599999999997</v>
      </c>
    </row>
    <row r="173" spans="1:7" x14ac:dyDescent="0.2">
      <c r="A173" s="26" t="s">
        <v>14</v>
      </c>
      <c r="B173" s="6">
        <v>450</v>
      </c>
      <c r="C173" s="6">
        <v>10</v>
      </c>
      <c r="D173" s="8">
        <v>21738797</v>
      </c>
      <c r="E173" s="8">
        <v>15514124.9</v>
      </c>
      <c r="F173" s="8">
        <f>SUM(D173-E173)</f>
        <v>6224672.0999999996</v>
      </c>
      <c r="G173" s="8">
        <v>2023019.88</v>
      </c>
    </row>
    <row r="174" spans="1:7" x14ac:dyDescent="0.2">
      <c r="A174" s="30" t="s">
        <v>15</v>
      </c>
      <c r="B174" s="30">
        <f t="shared" ref="B174:G174" si="20">SUM(B171:B173)</f>
        <v>456</v>
      </c>
      <c r="C174" s="30">
        <f t="shared" si="20"/>
        <v>12</v>
      </c>
      <c r="D174" s="49">
        <f t="shared" si="20"/>
        <v>21890368</v>
      </c>
      <c r="E174" s="49">
        <f t="shared" si="20"/>
        <v>15614410.65</v>
      </c>
      <c r="F174" s="49">
        <f t="shared" si="20"/>
        <v>6275957.3499999996</v>
      </c>
      <c r="G174" s="49">
        <f t="shared" si="20"/>
        <v>2036354.0999999999</v>
      </c>
    </row>
    <row r="175" spans="1:7" x14ac:dyDescent="0.2">
      <c r="A175" s="32"/>
      <c r="B175" s="32"/>
      <c r="C175" s="32"/>
      <c r="D175" s="51"/>
      <c r="E175" s="51"/>
      <c r="F175" s="51"/>
      <c r="G175" s="51"/>
    </row>
    <row r="176" spans="1:7" ht="13.5" thickBot="1" x14ac:dyDescent="0.25">
      <c r="A176" s="24" t="s">
        <v>39</v>
      </c>
      <c r="B176" s="24"/>
      <c r="C176" s="32"/>
      <c r="D176" s="51"/>
      <c r="E176" s="51"/>
      <c r="F176" s="51"/>
      <c r="G176" s="51"/>
    </row>
    <row r="177" spans="1:7" ht="13.5" thickTop="1" x14ac:dyDescent="0.2">
      <c r="A177" s="33" t="s">
        <v>1</v>
      </c>
      <c r="B177" s="34" t="s">
        <v>2</v>
      </c>
      <c r="C177" s="34" t="s">
        <v>2</v>
      </c>
      <c r="D177" s="52" t="s">
        <v>7</v>
      </c>
      <c r="E177" s="52" t="s">
        <v>7</v>
      </c>
      <c r="F177" s="52" t="s">
        <v>5</v>
      </c>
      <c r="G177" s="53" t="s">
        <v>10</v>
      </c>
    </row>
    <row r="178" spans="1:7" ht="13.5" thickBot="1" x14ac:dyDescent="0.25">
      <c r="A178" s="36" t="s">
        <v>0</v>
      </c>
      <c r="B178" s="37" t="s">
        <v>3</v>
      </c>
      <c r="C178" s="37" t="s">
        <v>4</v>
      </c>
      <c r="D178" s="54" t="s">
        <v>8</v>
      </c>
      <c r="E178" s="54" t="s">
        <v>9</v>
      </c>
      <c r="F178" s="54" t="s">
        <v>6</v>
      </c>
      <c r="G178" s="55" t="s">
        <v>11</v>
      </c>
    </row>
    <row r="179" spans="1:7" ht="13.5" thickTop="1" x14ac:dyDescent="0.2">
      <c r="A179" s="26" t="s">
        <v>12</v>
      </c>
      <c r="B179" s="6">
        <v>34</v>
      </c>
      <c r="C179" s="6">
        <v>12</v>
      </c>
      <c r="D179" s="8">
        <v>455639.5</v>
      </c>
      <c r="E179" s="8">
        <v>332008.65000000002</v>
      </c>
      <c r="F179" s="8">
        <f>SUM(D179-E179)</f>
        <v>123630.84999999998</v>
      </c>
      <c r="G179" s="8">
        <v>32144.12</v>
      </c>
    </row>
    <row r="180" spans="1:7" x14ac:dyDescent="0.2">
      <c r="A180" s="26" t="s">
        <v>13</v>
      </c>
      <c r="B180" s="6">
        <v>6</v>
      </c>
      <c r="C180" s="6">
        <v>2</v>
      </c>
      <c r="D180" s="8">
        <v>164677</v>
      </c>
      <c r="E180" s="8">
        <v>104436.1</v>
      </c>
      <c r="F180" s="8">
        <f>SUM(D180-E180)</f>
        <v>60240.899999999994</v>
      </c>
      <c r="G180" s="8">
        <v>15662.66</v>
      </c>
    </row>
    <row r="181" spans="1:7" x14ac:dyDescent="0.2">
      <c r="A181" s="26" t="s">
        <v>14</v>
      </c>
      <c r="B181" s="6">
        <v>289</v>
      </c>
      <c r="C181" s="6">
        <v>7</v>
      </c>
      <c r="D181" s="8">
        <v>10787641</v>
      </c>
      <c r="E181" s="8">
        <v>7662856.4500000002</v>
      </c>
      <c r="F181" s="8">
        <f>SUM(D181-E181)</f>
        <v>3124784.55</v>
      </c>
      <c r="G181" s="8">
        <v>1015556.13</v>
      </c>
    </row>
    <row r="182" spans="1:7" x14ac:dyDescent="0.2">
      <c r="A182" s="30" t="s">
        <v>15</v>
      </c>
      <c r="B182" s="30">
        <f t="shared" ref="B182:G182" si="21">SUM(B179:B181)</f>
        <v>329</v>
      </c>
      <c r="C182" s="30">
        <f t="shared" si="21"/>
        <v>21</v>
      </c>
      <c r="D182" s="49">
        <f t="shared" si="21"/>
        <v>11407957.5</v>
      </c>
      <c r="E182" s="49">
        <f t="shared" si="21"/>
        <v>8099301.2000000002</v>
      </c>
      <c r="F182" s="49">
        <f t="shared" si="21"/>
        <v>3308656.3</v>
      </c>
      <c r="G182" s="49">
        <f t="shared" si="21"/>
        <v>1063362.9099999999</v>
      </c>
    </row>
    <row r="183" spans="1:7" x14ac:dyDescent="0.2">
      <c r="A183" s="32"/>
      <c r="B183" s="32"/>
      <c r="C183" s="32"/>
      <c r="D183" s="51"/>
      <c r="E183" s="51"/>
      <c r="F183" s="51"/>
      <c r="G183" s="51"/>
    </row>
    <row r="184" spans="1:7" ht="13.5" thickBot="1" x14ac:dyDescent="0.25">
      <c r="A184" s="24" t="s">
        <v>40</v>
      </c>
      <c r="B184" s="24"/>
      <c r="C184" s="32"/>
      <c r="D184" s="51"/>
      <c r="E184" s="51"/>
      <c r="F184" s="51"/>
      <c r="G184" s="51"/>
    </row>
    <row r="185" spans="1:7" ht="13.5" thickTop="1" x14ac:dyDescent="0.2">
      <c r="A185" s="33" t="s">
        <v>1</v>
      </c>
      <c r="B185" s="34" t="s">
        <v>2</v>
      </c>
      <c r="C185" s="34" t="s">
        <v>2</v>
      </c>
      <c r="D185" s="52" t="s">
        <v>7</v>
      </c>
      <c r="E185" s="52" t="s">
        <v>7</v>
      </c>
      <c r="F185" s="52" t="s">
        <v>5</v>
      </c>
      <c r="G185" s="53" t="s">
        <v>10</v>
      </c>
    </row>
    <row r="186" spans="1:7" ht="13.5" thickBot="1" x14ac:dyDescent="0.25">
      <c r="A186" s="36" t="s">
        <v>0</v>
      </c>
      <c r="B186" s="37" t="s">
        <v>3</v>
      </c>
      <c r="C186" s="37" t="s">
        <v>4</v>
      </c>
      <c r="D186" s="54" t="s">
        <v>8</v>
      </c>
      <c r="E186" s="54" t="s">
        <v>9</v>
      </c>
      <c r="F186" s="54" t="s">
        <v>6</v>
      </c>
      <c r="G186" s="55" t="s">
        <v>11</v>
      </c>
    </row>
    <row r="187" spans="1:7" ht="13.5" thickTop="1" x14ac:dyDescent="0.2">
      <c r="A187" s="26" t="s">
        <v>12</v>
      </c>
      <c r="B187" s="6">
        <v>65</v>
      </c>
      <c r="C187" s="6">
        <v>22</v>
      </c>
      <c r="D187" s="8">
        <v>1380635.75</v>
      </c>
      <c r="E187" s="8">
        <v>943021.65</v>
      </c>
      <c r="F187" s="8">
        <f>SUM(D187-E187)</f>
        <v>437614.1</v>
      </c>
      <c r="G187" s="8">
        <v>113779.99</v>
      </c>
    </row>
    <row r="188" spans="1:7" x14ac:dyDescent="0.2">
      <c r="A188" s="26" t="s">
        <v>13</v>
      </c>
      <c r="B188" s="6">
        <v>14</v>
      </c>
      <c r="C188" s="6">
        <v>5</v>
      </c>
      <c r="D188" s="8">
        <v>150933</v>
      </c>
      <c r="E188" s="8">
        <v>117460.35</v>
      </c>
      <c r="F188" s="8">
        <f>SUM(D188-E188)</f>
        <v>33472.649999999994</v>
      </c>
      <c r="G188" s="8">
        <v>8702.92</v>
      </c>
    </row>
    <row r="189" spans="1:7" x14ac:dyDescent="0.2">
      <c r="A189" s="26" t="s">
        <v>17</v>
      </c>
      <c r="B189" s="6">
        <v>76</v>
      </c>
      <c r="C189" s="6">
        <v>1</v>
      </c>
      <c r="D189" s="8">
        <v>3270576</v>
      </c>
      <c r="E189" s="8">
        <v>2397148.7000000002</v>
      </c>
      <c r="F189" s="8">
        <f>SUM(D189-E189)</f>
        <v>873427.29999999981</v>
      </c>
      <c r="G189" s="8">
        <v>157217.15</v>
      </c>
    </row>
    <row r="190" spans="1:7" x14ac:dyDescent="0.2">
      <c r="A190" s="26" t="s">
        <v>14</v>
      </c>
      <c r="B190" s="6">
        <v>228</v>
      </c>
      <c r="C190" s="6">
        <v>6</v>
      </c>
      <c r="D190" s="8">
        <v>10534585</v>
      </c>
      <c r="E190" s="8">
        <v>7525874.75</v>
      </c>
      <c r="F190" s="8">
        <f>SUM(D190-E190)</f>
        <v>3008710.25</v>
      </c>
      <c r="G190" s="8">
        <v>977831.5</v>
      </c>
    </row>
    <row r="191" spans="1:7" x14ac:dyDescent="0.2">
      <c r="A191" s="30" t="s">
        <v>15</v>
      </c>
      <c r="B191" s="30">
        <f t="shared" ref="B191:G191" si="22">SUM(B187:B190)</f>
        <v>383</v>
      </c>
      <c r="C191" s="30">
        <f t="shared" si="22"/>
        <v>34</v>
      </c>
      <c r="D191" s="49">
        <f t="shared" si="22"/>
        <v>15336729.75</v>
      </c>
      <c r="E191" s="49">
        <f t="shared" si="22"/>
        <v>10983505.449999999</v>
      </c>
      <c r="F191" s="49">
        <f t="shared" si="22"/>
        <v>4353224.3</v>
      </c>
      <c r="G191" s="49">
        <f t="shared" si="22"/>
        <v>1257531.56</v>
      </c>
    </row>
    <row r="192" spans="1:7" x14ac:dyDescent="0.2">
      <c r="A192" s="32"/>
      <c r="B192" s="32"/>
      <c r="C192" s="32"/>
      <c r="D192" s="51"/>
      <c r="E192" s="51"/>
      <c r="F192" s="51"/>
      <c r="G192" s="51"/>
    </row>
    <row r="193" spans="1:7" ht="13.5" thickBot="1" x14ac:dyDescent="0.25">
      <c r="A193" s="24" t="s">
        <v>41</v>
      </c>
      <c r="B193" s="24"/>
      <c r="C193" s="32"/>
      <c r="D193" s="51"/>
      <c r="E193" s="51"/>
      <c r="F193" s="51"/>
      <c r="G193" s="51"/>
    </row>
    <row r="194" spans="1:7" ht="13.5" thickTop="1" x14ac:dyDescent="0.2">
      <c r="A194" s="33"/>
      <c r="B194" s="34" t="s">
        <v>2</v>
      </c>
      <c r="C194" s="34" t="s">
        <v>2</v>
      </c>
      <c r="D194" s="52" t="s">
        <v>7</v>
      </c>
      <c r="E194" s="52" t="s">
        <v>7</v>
      </c>
      <c r="F194" s="52" t="s">
        <v>5</v>
      </c>
      <c r="G194" s="53" t="s">
        <v>10</v>
      </c>
    </row>
    <row r="195" spans="1:7" ht="13.5" thickBot="1" x14ac:dyDescent="0.25">
      <c r="A195" s="36" t="s">
        <v>0</v>
      </c>
      <c r="B195" s="37" t="s">
        <v>3</v>
      </c>
      <c r="C195" s="37" t="s">
        <v>4</v>
      </c>
      <c r="D195" s="54" t="s">
        <v>8</v>
      </c>
      <c r="E195" s="54" t="s">
        <v>9</v>
      </c>
      <c r="F195" s="54" t="s">
        <v>6</v>
      </c>
      <c r="G195" s="55" t="s">
        <v>11</v>
      </c>
    </row>
    <row r="196" spans="1:7" ht="13.5" thickTop="1" x14ac:dyDescent="0.2">
      <c r="A196" s="26" t="s">
        <v>12</v>
      </c>
      <c r="B196" s="6">
        <v>92</v>
      </c>
      <c r="C196" s="6">
        <v>33</v>
      </c>
      <c r="D196" s="8">
        <v>1724003</v>
      </c>
      <c r="E196" s="8">
        <v>1190491.3999999999</v>
      </c>
      <c r="F196" s="8">
        <f>SUM(D196-E196)</f>
        <v>533511.60000000009</v>
      </c>
      <c r="G196" s="8">
        <v>138713.22</v>
      </c>
    </row>
    <row r="197" spans="1:7" x14ac:dyDescent="0.2">
      <c r="A197" s="26" t="s">
        <v>13</v>
      </c>
      <c r="B197" s="6">
        <v>33</v>
      </c>
      <c r="C197" s="6">
        <v>11</v>
      </c>
      <c r="D197" s="8">
        <v>760196.25</v>
      </c>
      <c r="E197" s="8">
        <v>523643.85</v>
      </c>
      <c r="F197" s="8">
        <f>SUM(D197-E197)</f>
        <v>236552.40000000002</v>
      </c>
      <c r="G197" s="8">
        <v>61503.67</v>
      </c>
    </row>
    <row r="198" spans="1:7" x14ac:dyDescent="0.2">
      <c r="A198" s="26" t="s">
        <v>17</v>
      </c>
      <c r="B198" s="6">
        <v>56</v>
      </c>
      <c r="C198" s="6">
        <v>1</v>
      </c>
      <c r="D198" s="8">
        <v>774631</v>
      </c>
      <c r="E198" s="8">
        <v>538057.15</v>
      </c>
      <c r="F198" s="8">
        <f>SUM(D198-E198)</f>
        <v>236573.84999999998</v>
      </c>
      <c r="G198" s="8">
        <v>42583.41</v>
      </c>
    </row>
    <row r="199" spans="1:7" x14ac:dyDescent="0.2">
      <c r="A199" s="26" t="s">
        <v>14</v>
      </c>
      <c r="B199" s="6">
        <v>393</v>
      </c>
      <c r="C199" s="6">
        <v>10</v>
      </c>
      <c r="D199" s="8">
        <v>15078211</v>
      </c>
      <c r="E199" s="8">
        <v>10656204.15</v>
      </c>
      <c r="F199" s="8">
        <f>SUM(D199-E199)</f>
        <v>4422006.8499999996</v>
      </c>
      <c r="G199" s="8">
        <v>1437153.69</v>
      </c>
    </row>
    <row r="200" spans="1:7" x14ac:dyDescent="0.2">
      <c r="A200" s="30" t="s">
        <v>15</v>
      </c>
      <c r="B200" s="30">
        <f t="shared" ref="B200:G200" si="23">SUM(B196:B199)</f>
        <v>574</v>
      </c>
      <c r="C200" s="30">
        <f t="shared" si="23"/>
        <v>55</v>
      </c>
      <c r="D200" s="49">
        <f t="shared" si="23"/>
        <v>18337041.25</v>
      </c>
      <c r="E200" s="49">
        <f t="shared" si="23"/>
        <v>12908396.550000001</v>
      </c>
      <c r="F200" s="49">
        <f t="shared" si="23"/>
        <v>5428644.6999999993</v>
      </c>
      <c r="G200" s="49">
        <f t="shared" si="23"/>
        <v>1679953.99</v>
      </c>
    </row>
    <row r="201" spans="1:7" x14ac:dyDescent="0.2">
      <c r="A201" s="32"/>
      <c r="B201" s="32"/>
      <c r="C201" s="32"/>
      <c r="D201" s="51"/>
      <c r="E201" s="51"/>
      <c r="F201" s="51"/>
      <c r="G201" s="51"/>
    </row>
    <row r="202" spans="1:7" ht="13.5" thickBot="1" x14ac:dyDescent="0.25">
      <c r="A202" s="24" t="s">
        <v>42</v>
      </c>
      <c r="B202" s="24"/>
      <c r="C202" s="32"/>
      <c r="D202" s="51"/>
      <c r="E202" s="51"/>
      <c r="F202" s="51"/>
      <c r="G202" s="51"/>
    </row>
    <row r="203" spans="1:7" ht="13.5" thickTop="1" x14ac:dyDescent="0.2">
      <c r="A203" s="33" t="s">
        <v>1</v>
      </c>
      <c r="B203" s="34" t="s">
        <v>2</v>
      </c>
      <c r="C203" s="34" t="s">
        <v>2</v>
      </c>
      <c r="D203" s="52" t="s">
        <v>7</v>
      </c>
      <c r="E203" s="52" t="s">
        <v>7</v>
      </c>
      <c r="F203" s="52" t="s">
        <v>5</v>
      </c>
      <c r="G203" s="53" t="s">
        <v>10</v>
      </c>
    </row>
    <row r="204" spans="1:7" ht="13.5" thickBot="1" x14ac:dyDescent="0.25">
      <c r="A204" s="36" t="s">
        <v>0</v>
      </c>
      <c r="B204" s="37" t="s">
        <v>3</v>
      </c>
      <c r="C204" s="37" t="s">
        <v>4</v>
      </c>
      <c r="D204" s="54" t="s">
        <v>8</v>
      </c>
      <c r="E204" s="54" t="s">
        <v>9</v>
      </c>
      <c r="F204" s="54" t="s">
        <v>6</v>
      </c>
      <c r="G204" s="55" t="s">
        <v>11</v>
      </c>
    </row>
    <row r="205" spans="1:7" ht="13.5" thickTop="1" x14ac:dyDescent="0.2">
      <c r="A205" s="26" t="s">
        <v>12</v>
      </c>
      <c r="B205" s="3">
        <v>122</v>
      </c>
      <c r="C205" s="3">
        <v>42</v>
      </c>
      <c r="D205" s="1">
        <v>2592123</v>
      </c>
      <c r="E205" s="1">
        <v>1738970.15</v>
      </c>
      <c r="F205" s="1">
        <f>SUM(D205-E205)</f>
        <v>853152.85000000009</v>
      </c>
      <c r="G205" s="1">
        <v>221820.17</v>
      </c>
    </row>
    <row r="206" spans="1:7" x14ac:dyDescent="0.2">
      <c r="A206" s="26" t="s">
        <v>13</v>
      </c>
      <c r="B206" s="3">
        <v>32</v>
      </c>
      <c r="C206" s="3">
        <v>11</v>
      </c>
      <c r="D206" s="1">
        <v>881257</v>
      </c>
      <c r="E206" s="1">
        <v>624344.80000000005</v>
      </c>
      <c r="F206" s="1">
        <f>SUM(D206-E206)</f>
        <v>256912.19999999995</v>
      </c>
      <c r="G206" s="1">
        <v>66797.289999999994</v>
      </c>
    </row>
    <row r="207" spans="1:7" x14ac:dyDescent="0.2">
      <c r="A207" s="26" t="s">
        <v>16</v>
      </c>
      <c r="B207" s="3">
        <v>12</v>
      </c>
      <c r="C207" s="3">
        <v>1</v>
      </c>
      <c r="D207" s="1">
        <v>301229</v>
      </c>
      <c r="E207" s="1">
        <v>220879.1</v>
      </c>
      <c r="F207" s="1">
        <f>SUM(D207-E207)</f>
        <v>80349.899999999994</v>
      </c>
      <c r="G207" s="1">
        <v>20891</v>
      </c>
    </row>
    <row r="208" spans="1:7" x14ac:dyDescent="0.2">
      <c r="A208" s="26" t="s">
        <v>17</v>
      </c>
      <c r="B208" s="3">
        <v>100</v>
      </c>
      <c r="C208" s="3">
        <v>2</v>
      </c>
      <c r="D208" s="1">
        <v>1632725</v>
      </c>
      <c r="E208" s="1">
        <v>1133586.3500000001</v>
      </c>
      <c r="F208" s="1">
        <f>SUM(D208-E208)</f>
        <v>499138.64999999991</v>
      </c>
      <c r="G208" s="1">
        <v>89845.23</v>
      </c>
    </row>
    <row r="209" spans="1:7" x14ac:dyDescent="0.2">
      <c r="A209" s="26" t="s">
        <v>14</v>
      </c>
      <c r="B209" s="6">
        <v>668</v>
      </c>
      <c r="C209" s="6">
        <v>16</v>
      </c>
      <c r="D209" s="8">
        <v>36743494</v>
      </c>
      <c r="E209" s="8">
        <v>25910808.75</v>
      </c>
      <c r="F209" s="8">
        <f>SUM(D209-E209)</f>
        <v>10832685.25</v>
      </c>
      <c r="G209" s="8">
        <v>3520624.9</v>
      </c>
    </row>
    <row r="210" spans="1:7" x14ac:dyDescent="0.2">
      <c r="A210" s="30" t="s">
        <v>15</v>
      </c>
      <c r="B210" s="30">
        <f t="shared" ref="B210:G210" si="24">SUM(B205:B209)</f>
        <v>934</v>
      </c>
      <c r="C210" s="30">
        <f t="shared" si="24"/>
        <v>72</v>
      </c>
      <c r="D210" s="49">
        <f t="shared" si="24"/>
        <v>42150828</v>
      </c>
      <c r="E210" s="49">
        <f t="shared" si="24"/>
        <v>29628589.149999999</v>
      </c>
      <c r="F210" s="49">
        <f t="shared" si="24"/>
        <v>12522238.85</v>
      </c>
      <c r="G210" s="49">
        <f t="shared" si="24"/>
        <v>3919978.59</v>
      </c>
    </row>
    <row r="211" spans="1:7" x14ac:dyDescent="0.2">
      <c r="A211" s="32"/>
      <c r="B211" s="32"/>
      <c r="C211" s="32"/>
      <c r="D211" s="51"/>
      <c r="E211" s="51"/>
      <c r="F211" s="51"/>
      <c r="G211" s="51"/>
    </row>
    <row r="212" spans="1:7" ht="13.5" thickBot="1" x14ac:dyDescent="0.25">
      <c r="A212" s="24" t="s">
        <v>43</v>
      </c>
      <c r="B212" s="24"/>
      <c r="C212" s="32"/>
      <c r="D212" s="51"/>
      <c r="E212" s="51"/>
      <c r="F212" s="51"/>
      <c r="G212" s="51"/>
    </row>
    <row r="213" spans="1:7" ht="13.5" thickTop="1" x14ac:dyDescent="0.2">
      <c r="A213" s="33" t="s">
        <v>1</v>
      </c>
      <c r="B213" s="34" t="s">
        <v>2</v>
      </c>
      <c r="C213" s="34" t="s">
        <v>2</v>
      </c>
      <c r="D213" s="52" t="s">
        <v>7</v>
      </c>
      <c r="E213" s="52" t="s">
        <v>7</v>
      </c>
      <c r="F213" s="52" t="s">
        <v>5</v>
      </c>
      <c r="G213" s="53" t="s">
        <v>10</v>
      </c>
    </row>
    <row r="214" spans="1:7" ht="13.5" thickBot="1" x14ac:dyDescent="0.25">
      <c r="A214" s="36" t="s">
        <v>0</v>
      </c>
      <c r="B214" s="37" t="s">
        <v>3</v>
      </c>
      <c r="C214" s="37" t="s">
        <v>4</v>
      </c>
      <c r="D214" s="54" t="s">
        <v>8</v>
      </c>
      <c r="E214" s="54" t="s">
        <v>9</v>
      </c>
      <c r="F214" s="54" t="s">
        <v>6</v>
      </c>
      <c r="G214" s="55" t="s">
        <v>11</v>
      </c>
    </row>
    <row r="215" spans="1:7" ht="13.5" thickTop="1" x14ac:dyDescent="0.2">
      <c r="A215" s="26" t="s">
        <v>12</v>
      </c>
      <c r="B215" s="6">
        <v>108</v>
      </c>
      <c r="C215" s="6">
        <v>36</v>
      </c>
      <c r="D215" s="8">
        <v>1807911</v>
      </c>
      <c r="E215" s="8">
        <v>1218993.55</v>
      </c>
      <c r="F215" s="8">
        <f>SUM(D215-E215)</f>
        <v>588917.44999999995</v>
      </c>
      <c r="G215" s="8">
        <v>153118.88</v>
      </c>
    </row>
    <row r="216" spans="1:7" x14ac:dyDescent="0.2">
      <c r="A216" s="26" t="s">
        <v>13</v>
      </c>
      <c r="B216" s="6">
        <v>17</v>
      </c>
      <c r="C216" s="6">
        <v>6</v>
      </c>
      <c r="D216" s="8">
        <v>71348.5</v>
      </c>
      <c r="E216" s="8">
        <v>47285.85</v>
      </c>
      <c r="F216" s="8">
        <f>SUM(D216-E216)</f>
        <v>24062.65</v>
      </c>
      <c r="G216" s="8">
        <v>6256.28</v>
      </c>
    </row>
    <row r="217" spans="1:7" x14ac:dyDescent="0.2">
      <c r="A217" s="26" t="s">
        <v>16</v>
      </c>
      <c r="B217" s="6">
        <v>6</v>
      </c>
      <c r="C217" s="6">
        <v>1</v>
      </c>
      <c r="D217" s="8">
        <v>66523</v>
      </c>
      <c r="E217" s="8">
        <v>38185.1</v>
      </c>
      <c r="F217" s="8">
        <f>SUM(D217-E217)</f>
        <v>28337.9</v>
      </c>
      <c r="G217" s="8">
        <v>7367.86</v>
      </c>
    </row>
    <row r="218" spans="1:7" x14ac:dyDescent="0.2">
      <c r="A218" s="26" t="s">
        <v>14</v>
      </c>
      <c r="B218" s="6">
        <v>213</v>
      </c>
      <c r="C218" s="6">
        <v>6</v>
      </c>
      <c r="D218" s="8">
        <v>7059596</v>
      </c>
      <c r="E218" s="8">
        <v>5023311.8499999996</v>
      </c>
      <c r="F218" s="8">
        <f>SUM(D218-E218)</f>
        <v>2036284.1500000004</v>
      </c>
      <c r="G218" s="8">
        <v>661792.94999999995</v>
      </c>
    </row>
    <row r="219" spans="1:7" x14ac:dyDescent="0.2">
      <c r="A219" s="30" t="s">
        <v>15</v>
      </c>
      <c r="B219" s="30">
        <f t="shared" ref="B219:G219" si="25">SUM(B215:B218)</f>
        <v>344</v>
      </c>
      <c r="C219" s="30">
        <f t="shared" si="25"/>
        <v>49</v>
      </c>
      <c r="D219" s="49">
        <f t="shared" si="25"/>
        <v>9005378.5</v>
      </c>
      <c r="E219" s="49">
        <f t="shared" si="25"/>
        <v>6327776.3499999996</v>
      </c>
      <c r="F219" s="49">
        <f t="shared" si="25"/>
        <v>2677602.1500000004</v>
      </c>
      <c r="G219" s="49">
        <f t="shared" si="25"/>
        <v>828535.97</v>
      </c>
    </row>
    <row r="220" spans="1:7" x14ac:dyDescent="0.2">
      <c r="A220" s="32"/>
      <c r="B220" s="32"/>
      <c r="C220" s="32"/>
      <c r="D220" s="51"/>
      <c r="E220" s="51"/>
      <c r="F220" s="51"/>
      <c r="G220" s="51"/>
    </row>
    <row r="221" spans="1:7" ht="13.5" thickBot="1" x14ac:dyDescent="0.25">
      <c r="A221" s="24" t="s">
        <v>44</v>
      </c>
      <c r="B221" s="24"/>
      <c r="C221" s="32"/>
      <c r="D221" s="51"/>
      <c r="E221" s="51"/>
      <c r="F221" s="51"/>
      <c r="G221" s="51"/>
    </row>
    <row r="222" spans="1:7" ht="13.5" thickTop="1" x14ac:dyDescent="0.2">
      <c r="A222" s="33" t="s">
        <v>1</v>
      </c>
      <c r="B222" s="34" t="s">
        <v>2</v>
      </c>
      <c r="C222" s="34" t="s">
        <v>2</v>
      </c>
      <c r="D222" s="52" t="s">
        <v>7</v>
      </c>
      <c r="E222" s="52" t="s">
        <v>7</v>
      </c>
      <c r="F222" s="52" t="s">
        <v>5</v>
      </c>
      <c r="G222" s="53" t="s">
        <v>10</v>
      </c>
    </row>
    <row r="223" spans="1:7" ht="13.5" thickBot="1" x14ac:dyDescent="0.25">
      <c r="A223" s="36" t="s">
        <v>0</v>
      </c>
      <c r="B223" s="37" t="s">
        <v>3</v>
      </c>
      <c r="C223" s="37" t="s">
        <v>4</v>
      </c>
      <c r="D223" s="54" t="s">
        <v>8</v>
      </c>
      <c r="E223" s="54" t="s">
        <v>9</v>
      </c>
      <c r="F223" s="54" t="s">
        <v>6</v>
      </c>
      <c r="G223" s="55" t="s">
        <v>11</v>
      </c>
    </row>
    <row r="224" spans="1:7" ht="13.5" thickTop="1" x14ac:dyDescent="0.2">
      <c r="A224" s="26" t="s">
        <v>12</v>
      </c>
      <c r="B224" s="6">
        <v>6</v>
      </c>
      <c r="C224" s="6">
        <v>2</v>
      </c>
      <c r="D224" s="8">
        <v>287932</v>
      </c>
      <c r="E224" s="8">
        <v>204277.85</v>
      </c>
      <c r="F224" s="8">
        <f>SUM(D224-E224)</f>
        <v>83654.149999999994</v>
      </c>
      <c r="G224" s="8">
        <v>21750.09</v>
      </c>
    </row>
    <row r="225" spans="1:7" x14ac:dyDescent="0.2">
      <c r="A225" s="26" t="s">
        <v>13</v>
      </c>
      <c r="B225" s="6">
        <v>11</v>
      </c>
      <c r="C225" s="6">
        <v>4</v>
      </c>
      <c r="D225" s="8">
        <v>280883</v>
      </c>
      <c r="E225" s="8">
        <v>192118.3</v>
      </c>
      <c r="F225" s="8">
        <f>SUM(D225-E225)</f>
        <v>88764.700000000012</v>
      </c>
      <c r="G225" s="8">
        <v>23078.86</v>
      </c>
    </row>
    <row r="226" spans="1:7" x14ac:dyDescent="0.2">
      <c r="A226" s="30" t="s">
        <v>15</v>
      </c>
      <c r="B226" s="30">
        <f t="shared" ref="B226:G226" si="26">SUM(B224:B225)</f>
        <v>17</v>
      </c>
      <c r="C226" s="30">
        <f t="shared" si="26"/>
        <v>6</v>
      </c>
      <c r="D226" s="49">
        <f t="shared" si="26"/>
        <v>568815</v>
      </c>
      <c r="E226" s="49">
        <f t="shared" si="26"/>
        <v>396396.15</v>
      </c>
      <c r="F226" s="49">
        <f t="shared" si="26"/>
        <v>172418.85</v>
      </c>
      <c r="G226" s="49">
        <f t="shared" si="26"/>
        <v>44828.95</v>
      </c>
    </row>
    <row r="227" spans="1:7" x14ac:dyDescent="0.2">
      <c r="A227" s="32"/>
      <c r="B227" s="32"/>
      <c r="C227" s="32"/>
      <c r="D227" s="51"/>
      <c r="E227" s="51"/>
      <c r="F227" s="51"/>
      <c r="G227" s="51"/>
    </row>
    <row r="228" spans="1:7" ht="13.5" thickBot="1" x14ac:dyDescent="0.25">
      <c r="A228" s="24" t="s">
        <v>45</v>
      </c>
      <c r="B228" s="24"/>
      <c r="C228" s="32"/>
      <c r="D228" s="51"/>
      <c r="E228" s="51"/>
      <c r="F228" s="51"/>
      <c r="G228" s="51"/>
    </row>
    <row r="229" spans="1:7" ht="13.5" thickTop="1" x14ac:dyDescent="0.2">
      <c r="A229" s="33" t="s">
        <v>1</v>
      </c>
      <c r="B229" s="34" t="s">
        <v>2</v>
      </c>
      <c r="C229" s="34" t="s">
        <v>2</v>
      </c>
      <c r="D229" s="52" t="s">
        <v>7</v>
      </c>
      <c r="E229" s="52" t="s">
        <v>7</v>
      </c>
      <c r="F229" s="52" t="s">
        <v>5</v>
      </c>
      <c r="G229" s="53" t="s">
        <v>10</v>
      </c>
    </row>
    <row r="230" spans="1:7" ht="13.5" thickBot="1" x14ac:dyDescent="0.25">
      <c r="A230" s="36" t="s">
        <v>0</v>
      </c>
      <c r="B230" s="37" t="s">
        <v>3</v>
      </c>
      <c r="C230" s="37" t="s">
        <v>4</v>
      </c>
      <c r="D230" s="54" t="s">
        <v>8</v>
      </c>
      <c r="E230" s="54" t="s">
        <v>9</v>
      </c>
      <c r="F230" s="54" t="s">
        <v>6</v>
      </c>
      <c r="G230" s="55" t="s">
        <v>11</v>
      </c>
    </row>
    <row r="231" spans="1:7" ht="13.5" thickTop="1" x14ac:dyDescent="0.2">
      <c r="A231" s="26" t="s">
        <v>12</v>
      </c>
      <c r="B231" s="6">
        <v>175</v>
      </c>
      <c r="C231" s="6">
        <v>60</v>
      </c>
      <c r="D231" s="8">
        <v>2941756</v>
      </c>
      <c r="E231" s="8">
        <v>1986284.75</v>
      </c>
      <c r="F231" s="8">
        <f>SUM(D231-E231)</f>
        <v>955471.25</v>
      </c>
      <c r="G231" s="8">
        <v>248423.12</v>
      </c>
    </row>
    <row r="232" spans="1:7" x14ac:dyDescent="0.2">
      <c r="A232" s="26" t="s">
        <v>13</v>
      </c>
      <c r="B232" s="6">
        <v>117</v>
      </c>
      <c r="C232" s="6">
        <v>41</v>
      </c>
      <c r="D232" s="8">
        <v>1800095</v>
      </c>
      <c r="E232" s="8">
        <v>1184943.7</v>
      </c>
      <c r="F232" s="8">
        <f>SUM(D232-E232)</f>
        <v>615151.30000000005</v>
      </c>
      <c r="G232" s="8">
        <v>159939.81</v>
      </c>
    </row>
    <row r="233" spans="1:7" x14ac:dyDescent="0.2">
      <c r="A233" s="26" t="s">
        <v>16</v>
      </c>
      <c r="B233" s="6">
        <v>2</v>
      </c>
      <c r="C233" s="6">
        <v>1</v>
      </c>
      <c r="D233" s="8">
        <v>2404</v>
      </c>
      <c r="E233" s="8">
        <v>1619.85</v>
      </c>
      <c r="F233" s="8">
        <f>SUM(D233-E233)</f>
        <v>784.15000000000009</v>
      </c>
      <c r="G233" s="8">
        <v>203.89</v>
      </c>
    </row>
    <row r="234" spans="1:7" x14ac:dyDescent="0.2">
      <c r="A234" s="26" t="s">
        <v>17</v>
      </c>
      <c r="B234" s="6">
        <v>78</v>
      </c>
      <c r="C234" s="6">
        <v>1</v>
      </c>
      <c r="D234" s="8">
        <v>2925770</v>
      </c>
      <c r="E234" s="8">
        <v>2104159.65</v>
      </c>
      <c r="F234" s="8">
        <f>SUM(D234-E234)</f>
        <v>821610.35000000009</v>
      </c>
      <c r="G234" s="8">
        <v>147889.95000000001</v>
      </c>
    </row>
    <row r="235" spans="1:7" x14ac:dyDescent="0.2">
      <c r="A235" s="26" t="s">
        <v>14</v>
      </c>
      <c r="B235" s="6">
        <v>518</v>
      </c>
      <c r="C235" s="6">
        <v>12</v>
      </c>
      <c r="D235" s="8">
        <v>27179907</v>
      </c>
      <c r="E235" s="8">
        <v>19195242.149999999</v>
      </c>
      <c r="F235" s="8">
        <f>SUM(D235-E235)</f>
        <v>7984664.8500000015</v>
      </c>
      <c r="G235" s="8">
        <v>2595018.0499999998</v>
      </c>
    </row>
    <row r="236" spans="1:7" x14ac:dyDescent="0.2">
      <c r="A236" s="30" t="s">
        <v>15</v>
      </c>
      <c r="B236" s="30">
        <f t="shared" ref="B236:G236" si="27">SUM(B231:B235)</f>
        <v>890</v>
      </c>
      <c r="C236" s="30">
        <f t="shared" si="27"/>
        <v>115</v>
      </c>
      <c r="D236" s="49">
        <f t="shared" si="27"/>
        <v>34849932</v>
      </c>
      <c r="E236" s="49">
        <f t="shared" si="27"/>
        <v>24472250.099999998</v>
      </c>
      <c r="F236" s="49">
        <f t="shared" si="27"/>
        <v>10377681.900000002</v>
      </c>
      <c r="G236" s="49">
        <f t="shared" si="27"/>
        <v>3151474.82</v>
      </c>
    </row>
    <row r="237" spans="1:7" x14ac:dyDescent="0.2">
      <c r="A237" s="32"/>
      <c r="B237" s="32"/>
      <c r="C237" s="32"/>
      <c r="D237" s="51"/>
      <c r="E237" s="51"/>
      <c r="F237" s="51"/>
      <c r="G237" s="51"/>
    </row>
    <row r="238" spans="1:7" ht="13.5" thickBot="1" x14ac:dyDescent="0.25">
      <c r="A238" s="24" t="s">
        <v>46</v>
      </c>
      <c r="B238" s="24"/>
      <c r="C238" s="32"/>
      <c r="D238" s="51"/>
      <c r="E238" s="51"/>
      <c r="F238" s="51"/>
      <c r="G238" s="51"/>
    </row>
    <row r="239" spans="1:7" ht="13.5" thickTop="1" x14ac:dyDescent="0.2">
      <c r="A239" s="33" t="s">
        <v>1</v>
      </c>
      <c r="B239" s="34" t="s">
        <v>2</v>
      </c>
      <c r="C239" s="34" t="s">
        <v>2</v>
      </c>
      <c r="D239" s="52" t="s">
        <v>7</v>
      </c>
      <c r="E239" s="52" t="s">
        <v>7</v>
      </c>
      <c r="F239" s="52" t="s">
        <v>5</v>
      </c>
      <c r="G239" s="53" t="s">
        <v>10</v>
      </c>
    </row>
    <row r="240" spans="1:7" ht="13.5" thickBot="1" x14ac:dyDescent="0.25">
      <c r="A240" s="36" t="s">
        <v>0</v>
      </c>
      <c r="B240" s="37" t="s">
        <v>3</v>
      </c>
      <c r="C240" s="37" t="s">
        <v>4</v>
      </c>
      <c r="D240" s="54" t="s">
        <v>8</v>
      </c>
      <c r="E240" s="54" t="s">
        <v>9</v>
      </c>
      <c r="F240" s="54" t="s">
        <v>6</v>
      </c>
      <c r="G240" s="55" t="s">
        <v>11</v>
      </c>
    </row>
    <row r="241" spans="1:7" ht="13.5" thickTop="1" x14ac:dyDescent="0.2">
      <c r="A241" s="26" t="s">
        <v>12</v>
      </c>
      <c r="B241" s="6">
        <v>18</v>
      </c>
      <c r="C241" s="6">
        <v>6</v>
      </c>
      <c r="D241" s="8">
        <v>435703</v>
      </c>
      <c r="E241" s="8">
        <v>288417.90000000002</v>
      </c>
      <c r="F241" s="8">
        <f>SUM(D241-E241)</f>
        <v>147285.09999999998</v>
      </c>
      <c r="G241" s="8">
        <v>38294.129999999997</v>
      </c>
    </row>
    <row r="242" spans="1:7" x14ac:dyDescent="0.2">
      <c r="A242" s="26" t="s">
        <v>13</v>
      </c>
      <c r="B242" s="6">
        <v>6</v>
      </c>
      <c r="C242" s="6">
        <v>2</v>
      </c>
      <c r="D242" s="8">
        <v>97709</v>
      </c>
      <c r="E242" s="8">
        <v>58914.8</v>
      </c>
      <c r="F242" s="8">
        <f>SUM(D242-E242)</f>
        <v>38794.199999999997</v>
      </c>
      <c r="G242" s="8">
        <v>10086.530000000001</v>
      </c>
    </row>
    <row r="243" spans="1:7" x14ac:dyDescent="0.2">
      <c r="A243" s="26" t="s">
        <v>14</v>
      </c>
      <c r="B243" s="6">
        <v>336</v>
      </c>
      <c r="C243" s="6">
        <v>10</v>
      </c>
      <c r="D243" s="8">
        <v>13575255</v>
      </c>
      <c r="E243" s="8">
        <v>9661701.6500000004</v>
      </c>
      <c r="F243" s="8">
        <f>SUM(D243-E243)</f>
        <v>3913553.3499999996</v>
      </c>
      <c r="G243" s="8">
        <v>1271905.8999999999</v>
      </c>
    </row>
    <row r="244" spans="1:7" x14ac:dyDescent="0.2">
      <c r="A244" s="30" t="s">
        <v>15</v>
      </c>
      <c r="B244" s="30">
        <f t="shared" ref="B244:G244" si="28">SUM(B241:B243)</f>
        <v>360</v>
      </c>
      <c r="C244" s="30">
        <f t="shared" si="28"/>
        <v>18</v>
      </c>
      <c r="D244" s="49">
        <f t="shared" si="28"/>
        <v>14108667</v>
      </c>
      <c r="E244" s="49">
        <f t="shared" si="28"/>
        <v>10009034.35</v>
      </c>
      <c r="F244" s="49">
        <f t="shared" si="28"/>
        <v>4099632.6499999994</v>
      </c>
      <c r="G244" s="49">
        <f t="shared" si="28"/>
        <v>1320286.5599999998</v>
      </c>
    </row>
    <row r="245" spans="1:7" x14ac:dyDescent="0.2">
      <c r="A245" s="32"/>
      <c r="B245" s="32"/>
      <c r="C245" s="32"/>
      <c r="D245" s="51"/>
      <c r="E245" s="51"/>
      <c r="F245" s="51"/>
      <c r="G245" s="51"/>
    </row>
    <row r="246" spans="1:7" ht="13.5" thickBot="1" x14ac:dyDescent="0.25">
      <c r="A246" s="24" t="s">
        <v>47</v>
      </c>
      <c r="B246" s="24"/>
      <c r="C246" s="32"/>
      <c r="D246" s="51"/>
      <c r="E246" s="51"/>
      <c r="F246" s="51"/>
      <c r="G246" s="51"/>
    </row>
    <row r="247" spans="1:7" ht="13.5" thickTop="1" x14ac:dyDescent="0.2">
      <c r="A247" s="33" t="s">
        <v>1</v>
      </c>
      <c r="B247" s="34" t="s">
        <v>2</v>
      </c>
      <c r="C247" s="34" t="s">
        <v>2</v>
      </c>
      <c r="D247" s="52" t="s">
        <v>7</v>
      </c>
      <c r="E247" s="52" t="s">
        <v>7</v>
      </c>
      <c r="F247" s="52" t="s">
        <v>5</v>
      </c>
      <c r="G247" s="53" t="s">
        <v>10</v>
      </c>
    </row>
    <row r="248" spans="1:7" ht="13.5" thickBot="1" x14ac:dyDescent="0.25">
      <c r="A248" s="36" t="s">
        <v>0</v>
      </c>
      <c r="B248" s="37" t="s">
        <v>3</v>
      </c>
      <c r="C248" s="37" t="s">
        <v>4</v>
      </c>
      <c r="D248" s="54" t="s">
        <v>8</v>
      </c>
      <c r="E248" s="54" t="s">
        <v>9</v>
      </c>
      <c r="F248" s="54" t="s">
        <v>6</v>
      </c>
      <c r="G248" s="55" t="s">
        <v>11</v>
      </c>
    </row>
    <row r="249" spans="1:7" ht="13.5" thickTop="1" x14ac:dyDescent="0.2">
      <c r="A249" s="26" t="s">
        <v>12</v>
      </c>
      <c r="B249" s="6">
        <v>47</v>
      </c>
      <c r="C249" s="6">
        <v>16</v>
      </c>
      <c r="D249" s="8">
        <v>752220</v>
      </c>
      <c r="E249" s="8">
        <v>511576.55</v>
      </c>
      <c r="F249" s="8">
        <f>SUM(D249-E249)</f>
        <v>240643.45</v>
      </c>
      <c r="G249" s="8">
        <v>62567.43</v>
      </c>
    </row>
    <row r="250" spans="1:7" x14ac:dyDescent="0.2">
      <c r="A250" s="26" t="s">
        <v>13</v>
      </c>
      <c r="B250" s="6">
        <v>21</v>
      </c>
      <c r="C250" s="6">
        <v>7</v>
      </c>
      <c r="D250" s="8">
        <v>149750</v>
      </c>
      <c r="E250" s="8">
        <v>103516.35</v>
      </c>
      <c r="F250" s="8">
        <f>SUM(D250-E250)</f>
        <v>46233.649999999994</v>
      </c>
      <c r="G250" s="8">
        <v>12020.81</v>
      </c>
    </row>
    <row r="251" spans="1:7" x14ac:dyDescent="0.2">
      <c r="A251" s="26" t="s">
        <v>14</v>
      </c>
      <c r="B251" s="6">
        <v>536</v>
      </c>
      <c r="C251" s="6">
        <v>13</v>
      </c>
      <c r="D251" s="8">
        <v>22688788</v>
      </c>
      <c r="E251" s="8">
        <v>15951590.449999999</v>
      </c>
      <c r="F251" s="8">
        <f>SUM(D251-E251)</f>
        <v>6737197.5500000007</v>
      </c>
      <c r="G251" s="8">
        <v>2189590.91</v>
      </c>
    </row>
    <row r="252" spans="1:7" x14ac:dyDescent="0.2">
      <c r="A252" s="30" t="s">
        <v>15</v>
      </c>
      <c r="B252" s="30">
        <f t="shared" ref="B252:G252" si="29">SUM(B249:B251)</f>
        <v>604</v>
      </c>
      <c r="C252" s="30">
        <f t="shared" si="29"/>
        <v>36</v>
      </c>
      <c r="D252" s="49">
        <f t="shared" si="29"/>
        <v>23590758</v>
      </c>
      <c r="E252" s="49">
        <f t="shared" si="29"/>
        <v>16566683.35</v>
      </c>
      <c r="F252" s="49">
        <f t="shared" si="29"/>
        <v>7024074.6500000004</v>
      </c>
      <c r="G252" s="49">
        <f t="shared" si="29"/>
        <v>2264179.1500000004</v>
      </c>
    </row>
    <row r="253" spans="1:7" x14ac:dyDescent="0.2">
      <c r="A253" s="32"/>
      <c r="B253" s="32"/>
      <c r="C253" s="32"/>
      <c r="D253" s="51"/>
      <c r="E253" s="51"/>
      <c r="F253" s="51"/>
      <c r="G253" s="51"/>
    </row>
    <row r="254" spans="1:7" ht="13.5" thickBot="1" x14ac:dyDescent="0.25">
      <c r="A254" s="24" t="s">
        <v>48</v>
      </c>
      <c r="B254" s="24"/>
      <c r="C254" s="32"/>
      <c r="D254" s="51"/>
      <c r="E254" s="51"/>
      <c r="F254" s="51"/>
      <c r="G254" s="51"/>
    </row>
    <row r="255" spans="1:7" ht="13.5" thickTop="1" x14ac:dyDescent="0.2">
      <c r="A255" s="33" t="s">
        <v>1</v>
      </c>
      <c r="B255" s="34" t="s">
        <v>2</v>
      </c>
      <c r="C255" s="34" t="s">
        <v>2</v>
      </c>
      <c r="D255" s="52" t="s">
        <v>7</v>
      </c>
      <c r="E255" s="52" t="s">
        <v>7</v>
      </c>
      <c r="F255" s="52" t="s">
        <v>5</v>
      </c>
      <c r="G255" s="53" t="s">
        <v>10</v>
      </c>
    </row>
    <row r="256" spans="1:7" ht="13.5" thickBot="1" x14ac:dyDescent="0.25">
      <c r="A256" s="36" t="s">
        <v>0</v>
      </c>
      <c r="B256" s="37" t="s">
        <v>3</v>
      </c>
      <c r="C256" s="37" t="s">
        <v>4</v>
      </c>
      <c r="D256" s="54" t="s">
        <v>8</v>
      </c>
      <c r="E256" s="54" t="s">
        <v>9</v>
      </c>
      <c r="F256" s="54" t="s">
        <v>6</v>
      </c>
      <c r="G256" s="55" t="s">
        <v>11</v>
      </c>
    </row>
    <row r="257" spans="1:7" ht="13.5" thickTop="1" x14ac:dyDescent="0.2">
      <c r="A257" s="26" t="s">
        <v>12</v>
      </c>
      <c r="B257" s="6">
        <v>9</v>
      </c>
      <c r="C257" s="6">
        <v>3</v>
      </c>
      <c r="D257" s="8">
        <v>167338</v>
      </c>
      <c r="E257" s="8">
        <v>110715.75</v>
      </c>
      <c r="F257" s="8">
        <f>SUM(D257-E257)</f>
        <v>56622.25</v>
      </c>
      <c r="G257" s="8">
        <v>14721.82</v>
      </c>
    </row>
    <row r="258" spans="1:7" x14ac:dyDescent="0.2">
      <c r="A258" s="26" t="s">
        <v>13</v>
      </c>
      <c r="B258" s="6">
        <v>12</v>
      </c>
      <c r="C258" s="6">
        <v>4</v>
      </c>
      <c r="D258" s="8">
        <v>216960</v>
      </c>
      <c r="E258" s="8">
        <v>156402.85</v>
      </c>
      <c r="F258" s="8">
        <f>SUM(D258-E258)</f>
        <v>60557.149999999994</v>
      </c>
      <c r="G258" s="8">
        <v>15744.92</v>
      </c>
    </row>
    <row r="259" spans="1:7" x14ac:dyDescent="0.2">
      <c r="A259" s="26" t="s">
        <v>14</v>
      </c>
      <c r="B259" s="6">
        <v>73</v>
      </c>
      <c r="C259" s="6">
        <v>2</v>
      </c>
      <c r="D259" s="8">
        <v>2990294</v>
      </c>
      <c r="E259" s="8">
        <v>2045937.25</v>
      </c>
      <c r="F259" s="8">
        <f>SUM(D259-E259)</f>
        <v>944356.75</v>
      </c>
      <c r="G259" s="8">
        <v>306916.18</v>
      </c>
    </row>
    <row r="260" spans="1:7" x14ac:dyDescent="0.2">
      <c r="A260" s="30" t="s">
        <v>15</v>
      </c>
      <c r="B260" s="30">
        <f t="shared" ref="B260:G260" si="30">SUM(B257:B259)</f>
        <v>94</v>
      </c>
      <c r="C260" s="30">
        <f t="shared" si="30"/>
        <v>9</v>
      </c>
      <c r="D260" s="49">
        <f t="shared" si="30"/>
        <v>3374592</v>
      </c>
      <c r="E260" s="49">
        <f t="shared" si="30"/>
        <v>2313055.85</v>
      </c>
      <c r="F260" s="49">
        <f t="shared" si="30"/>
        <v>1061536.1499999999</v>
      </c>
      <c r="G260" s="49">
        <f t="shared" si="30"/>
        <v>337382.92</v>
      </c>
    </row>
    <row r="261" spans="1:7" x14ac:dyDescent="0.2">
      <c r="A261" s="14"/>
      <c r="B261" s="14"/>
      <c r="C261" s="14"/>
      <c r="D261" s="40"/>
      <c r="E261" s="40"/>
      <c r="F261" s="40"/>
      <c r="G261" s="40"/>
    </row>
    <row r="262" spans="1:7" ht="15.75" x14ac:dyDescent="0.25">
      <c r="A262" s="79" t="s">
        <v>49</v>
      </c>
      <c r="B262" s="79"/>
      <c r="C262" s="79"/>
      <c r="D262" s="79"/>
      <c r="E262" s="79"/>
      <c r="F262" s="40"/>
      <c r="G262" s="40"/>
    </row>
    <row r="263" spans="1:7" ht="16.5" thickBot="1" x14ac:dyDescent="0.3">
      <c r="A263" s="18"/>
      <c r="B263" s="18"/>
      <c r="C263" s="18"/>
      <c r="D263" s="56"/>
      <c r="E263" s="56"/>
      <c r="F263" s="40"/>
      <c r="G263" s="40"/>
    </row>
    <row r="264" spans="1:7" ht="13.5" thickTop="1" x14ac:dyDescent="0.2">
      <c r="A264" s="80" t="s">
        <v>54</v>
      </c>
      <c r="B264" s="82" t="s">
        <v>67</v>
      </c>
      <c r="C264" s="84" t="s">
        <v>68</v>
      </c>
      <c r="D264" s="74" t="s">
        <v>65</v>
      </c>
      <c r="E264" s="74" t="s">
        <v>64</v>
      </c>
      <c r="F264" s="74" t="s">
        <v>62</v>
      </c>
      <c r="G264" s="76" t="s">
        <v>63</v>
      </c>
    </row>
    <row r="265" spans="1:7" ht="13.5" thickBot="1" x14ac:dyDescent="0.25">
      <c r="A265" s="81"/>
      <c r="B265" s="83"/>
      <c r="C265" s="85"/>
      <c r="D265" s="75"/>
      <c r="E265" s="75"/>
      <c r="F265" s="75"/>
      <c r="G265" s="77"/>
    </row>
    <row r="266" spans="1:7" ht="13.5" thickTop="1" x14ac:dyDescent="0.2">
      <c r="A266" s="9"/>
      <c r="B266" s="9"/>
      <c r="C266" s="9"/>
      <c r="D266" s="40"/>
      <c r="E266" s="40"/>
      <c r="F266" s="40"/>
      <c r="G266" s="40"/>
    </row>
    <row r="267" spans="1:7" x14ac:dyDescent="0.2">
      <c r="A267" s="13" t="s">
        <v>12</v>
      </c>
      <c r="B267" s="41">
        <f>SUMIF($A$1:$A$260,"TYPE 1",$B$1:$B$260)</f>
        <v>2835</v>
      </c>
      <c r="C267" s="41">
        <f>SUMIF($A$1:$A$260,"TYPE 1",$C$1:$C$260)</f>
        <v>976</v>
      </c>
      <c r="D267" s="40">
        <f>SUMIF($A$1:$A$260,"TYPE 1",$D$1:$D$260)</f>
        <v>67103701</v>
      </c>
      <c r="E267" s="40">
        <f>SUMIF($A$1:$A$260,"TYPE 1",$E$1:$E$260)</f>
        <v>45066854.599999979</v>
      </c>
      <c r="F267" s="40">
        <f>SUMIF($A$1:$A$260,"TYPE 1",$F$1:$F$260)</f>
        <v>22036846.400000006</v>
      </c>
      <c r="G267" s="40">
        <f>SUMIF($A$1:$A$260,"TYPE 1",$G$1:$G$260)</f>
        <v>5729594.6500000013</v>
      </c>
    </row>
    <row r="268" spans="1:7" x14ac:dyDescent="0.2">
      <c r="A268" s="13" t="s">
        <v>13</v>
      </c>
      <c r="B268" s="41">
        <f>SUMIF($A$1:$A$260,"TYPE 2",$B$1:$B$260)</f>
        <v>1467</v>
      </c>
      <c r="C268" s="41">
        <f>SUMIF($A$1:$A$260,"TYPE 2",$C$1:$C$260)</f>
        <v>529</v>
      </c>
      <c r="D268" s="40">
        <f>SUMIF($A$1:$A$260,"TYPE 2",$D$1:$D$260)</f>
        <v>28537681.25</v>
      </c>
      <c r="E268" s="40">
        <f>SUMIF($A$1:$A$260,"TYPE 2",$E$1:$E$260)</f>
        <v>19336279.550000004</v>
      </c>
      <c r="F268" s="40">
        <f>SUMIF($A$1:$A$260,"TYPE 2",$F$1:$F$260)</f>
        <v>9201401.7000000011</v>
      </c>
      <c r="G268" s="40">
        <f>SUMIF($A$1:$A$260,"TYPE 2",$G$1:$G$260)</f>
        <v>2392371.7399999993</v>
      </c>
    </row>
    <row r="269" spans="1:7" x14ac:dyDescent="0.2">
      <c r="A269" s="13" t="s">
        <v>16</v>
      </c>
      <c r="B269" s="41">
        <f>SUMIF($A$1:$A$260,"TYPE 3",$B$1:$B$260)</f>
        <v>46</v>
      </c>
      <c r="C269" s="41">
        <f>SUMIF($A$1:$A$260,"TYPE 3",$C$1:$C$260)</f>
        <v>7</v>
      </c>
      <c r="D269" s="40">
        <f>SUMIF($A$1:$A$260,"TYPE 3",$D$1:$D$260)</f>
        <v>903765</v>
      </c>
      <c r="E269" s="40">
        <f>SUMIF($A$1:$A$260,"TYPE 3",$E$1:$E$260)</f>
        <v>599985.44999999995</v>
      </c>
      <c r="F269" s="40">
        <f>SUMIF($A$1:$A$260,"TYPE 3",$F$1:$F$260)</f>
        <v>303779.55000000005</v>
      </c>
      <c r="G269" s="40">
        <f>SUMIF($A$1:$A$260,"TYPE 3",$G$1:$G$260)</f>
        <v>78982.81</v>
      </c>
    </row>
    <row r="270" spans="1:7" x14ac:dyDescent="0.2">
      <c r="A270" s="13" t="s">
        <v>17</v>
      </c>
      <c r="B270" s="41">
        <f>SUMIF($A$1:$A$260,"TYPE 4",$B$1:$B$260)</f>
        <v>980</v>
      </c>
      <c r="C270" s="41">
        <f>SUMIF($A$1:$A$260,"TYPE 4",$C$1:$C$260)</f>
        <v>13</v>
      </c>
      <c r="D270" s="40">
        <f>SUMIF($A$1:$A$260,"TYPE 4",$D$1:$D$260)</f>
        <v>36701859.5</v>
      </c>
      <c r="E270" s="40">
        <f>SUMIF($A$1:$A$260,"TYPE 4",$E$1:$E$260)</f>
        <v>26069480.599999998</v>
      </c>
      <c r="F270" s="40">
        <f>SUMIF($A$1:$A$260,"TYPE 4",$F$1:$F$260)</f>
        <v>10632378.9</v>
      </c>
      <c r="G270" s="40">
        <f>SUMIF($A$1:$A$260,"TYPE 4",$G$1:$G$260)</f>
        <v>1913830.5899999999</v>
      </c>
    </row>
    <row r="271" spans="1:7" x14ac:dyDescent="0.2">
      <c r="A271" s="13" t="s">
        <v>14</v>
      </c>
      <c r="B271" s="41">
        <f>SUMIF($A$1:$A$260,"TYPE 5",$B$1:$B$260)</f>
        <v>7634</v>
      </c>
      <c r="C271" s="41">
        <f>SUMIF($A$1:$A$260,"TYPE 5",$C$1:$C$260)</f>
        <v>202</v>
      </c>
      <c r="D271" s="40">
        <f>SUMIF($A$1:$A$260,"TYPE 5",$D$1:$D$260)</f>
        <v>332165239</v>
      </c>
      <c r="E271" s="40">
        <f>SUMIF($A$1:$A$260,"TYPE 5",$E$1:$E$260)</f>
        <v>232948937.69999999</v>
      </c>
      <c r="F271" s="40">
        <f>SUMIF($A$1:$A$260,"TYPE 5",$F$1:$F$260)</f>
        <v>99216301.299999997</v>
      </c>
      <c r="G271" s="40">
        <f>SUMIF($A$1:$A$260,"TYPE 5",$G$1:$G$260)</f>
        <v>32245323.48</v>
      </c>
    </row>
    <row r="272" spans="1:7" ht="13.5" thickBot="1" x14ac:dyDescent="0.25">
      <c r="A272" s="13" t="s">
        <v>15</v>
      </c>
      <c r="B272" s="42">
        <f t="shared" ref="B272:G272" si="31">SUM(B267:B271)</f>
        <v>12962</v>
      </c>
      <c r="C272" s="42">
        <f t="shared" si="31"/>
        <v>1727</v>
      </c>
      <c r="D272" s="57">
        <f t="shared" si="31"/>
        <v>465412245.75</v>
      </c>
      <c r="E272" s="57">
        <f t="shared" si="31"/>
        <v>324021537.89999998</v>
      </c>
      <c r="F272" s="57">
        <f t="shared" si="31"/>
        <v>141390707.85000002</v>
      </c>
      <c r="G272" s="57">
        <f t="shared" si="31"/>
        <v>42360103.269999996</v>
      </c>
    </row>
    <row r="273" spans="1:7" ht="13.5" thickTop="1" x14ac:dyDescent="0.2">
      <c r="A273" s="78"/>
      <c r="B273" s="78"/>
      <c r="C273" s="78"/>
      <c r="D273" s="78"/>
      <c r="E273" s="48"/>
      <c r="F273" s="40"/>
      <c r="G273" s="40"/>
    </row>
    <row r="274" spans="1:7" x14ac:dyDescent="0.2">
      <c r="A274" s="13" t="s">
        <v>57</v>
      </c>
      <c r="B274" s="13"/>
      <c r="C274" s="13"/>
      <c r="D274" s="58"/>
      <c r="E274" s="48"/>
      <c r="F274" s="40"/>
      <c r="G274" s="40"/>
    </row>
    <row r="275" spans="1:7" x14ac:dyDescent="0.2">
      <c r="A275" s="9" t="s">
        <v>58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59</v>
      </c>
      <c r="B276" s="9"/>
      <c r="C276" s="9"/>
      <c r="D276" s="40"/>
      <c r="E276" s="40"/>
      <c r="F276" s="40"/>
      <c r="G276" s="40"/>
    </row>
    <row r="277" spans="1:7" x14ac:dyDescent="0.2">
      <c r="A277" s="9" t="s">
        <v>60</v>
      </c>
      <c r="B277" s="9"/>
      <c r="C277" s="9"/>
      <c r="D277" s="40"/>
      <c r="E277" s="40"/>
      <c r="F277" s="40"/>
      <c r="G277" s="40"/>
    </row>
    <row r="278" spans="1:7" x14ac:dyDescent="0.2">
      <c r="A278" s="9" t="s">
        <v>61</v>
      </c>
      <c r="B278" s="9"/>
      <c r="C278" s="9"/>
      <c r="D278" s="40"/>
      <c r="E278" s="40"/>
      <c r="F278" s="40"/>
      <c r="G278" s="40"/>
    </row>
  </sheetData>
  <mergeCells count="9">
    <mergeCell ref="F264:F265"/>
    <mergeCell ref="G264:G265"/>
    <mergeCell ref="A273:D273"/>
    <mergeCell ref="A262:E262"/>
    <mergeCell ref="A264:A265"/>
    <mergeCell ref="B264:B265"/>
    <mergeCell ref="C264:C265"/>
    <mergeCell ref="D264:D265"/>
    <mergeCell ref="E264:E265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2018
</oddHeader>
    <oddFooter>&amp;CPage &amp;P of &amp;N&amp;Rprepared by LSP Gaming Audit</oddFooter>
  </headerFooter>
  <rowBreaks count="5" manualBreakCount="5">
    <brk id="50" max="16383" man="1"/>
    <brk id="100" max="16383" man="1"/>
    <brk id="149" max="16383" man="1"/>
    <brk id="201" max="16383" man="1"/>
    <brk id="2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view="pageLayout" topLeftCell="C255" zoomScale="200" zoomScaleNormal="100" zoomScalePageLayoutView="200" workbookViewId="0">
      <selection activeCell="G267" sqref="G267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>
        <v>53</v>
      </c>
      <c r="C4" s="6">
        <v>18</v>
      </c>
      <c r="D4" s="29">
        <v>1370866</v>
      </c>
      <c r="E4" s="29">
        <v>942942.3</v>
      </c>
      <c r="F4" s="8">
        <f>SUM(D4-E4)</f>
        <v>427923.69999999995</v>
      </c>
      <c r="G4" s="29">
        <v>111260.29</v>
      </c>
    </row>
    <row r="5" spans="1:8" x14ac:dyDescent="0.2">
      <c r="A5" s="14" t="s">
        <v>13</v>
      </c>
      <c r="B5" s="6">
        <v>28</v>
      </c>
      <c r="C5" s="6">
        <v>10</v>
      </c>
      <c r="D5" s="29">
        <v>539712</v>
      </c>
      <c r="E5" s="29">
        <v>395122.3</v>
      </c>
      <c r="F5" s="8">
        <f>SUM(D5-E5)</f>
        <v>144589.70000000001</v>
      </c>
      <c r="G5" s="29">
        <v>37593.39</v>
      </c>
    </row>
    <row r="6" spans="1:8" x14ac:dyDescent="0.2">
      <c r="A6" s="26" t="s">
        <v>14</v>
      </c>
      <c r="B6" s="6">
        <v>391</v>
      </c>
      <c r="C6" s="6">
        <v>9</v>
      </c>
      <c r="D6" s="29">
        <v>20010216</v>
      </c>
      <c r="E6" s="29">
        <v>14197846</v>
      </c>
      <c r="F6" s="8">
        <f>SUM(D6-E6)</f>
        <v>5812370</v>
      </c>
      <c r="G6" s="29">
        <v>1889021.46</v>
      </c>
    </row>
    <row r="7" spans="1:8" x14ac:dyDescent="0.2">
      <c r="A7" s="30" t="s">
        <v>15</v>
      </c>
      <c r="B7" s="30">
        <f t="shared" ref="B7:G7" si="0">SUM(B4:B6)</f>
        <v>472</v>
      </c>
      <c r="C7" s="30">
        <f t="shared" si="0"/>
        <v>37</v>
      </c>
      <c r="D7" s="49">
        <f t="shared" si="0"/>
        <v>21920794</v>
      </c>
      <c r="E7" s="49">
        <f t="shared" si="0"/>
        <v>15535910.6</v>
      </c>
      <c r="F7" s="49">
        <f t="shared" si="0"/>
        <v>6384883.4000000004</v>
      </c>
      <c r="G7" s="49">
        <f t="shared" si="0"/>
        <v>2037875.14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27</v>
      </c>
      <c r="C12" s="6">
        <v>9</v>
      </c>
      <c r="D12" s="29">
        <v>518567</v>
      </c>
      <c r="E12" s="29">
        <v>358613.2</v>
      </c>
      <c r="F12" s="29">
        <f>SUM(D12-E12)</f>
        <v>159953.79999999999</v>
      </c>
      <c r="G12" s="29">
        <v>41588.07</v>
      </c>
    </row>
    <row r="13" spans="1:8" x14ac:dyDescent="0.2">
      <c r="A13" s="26" t="s">
        <v>13</v>
      </c>
      <c r="B13" s="6">
        <v>15</v>
      </c>
      <c r="C13" s="6">
        <v>5</v>
      </c>
      <c r="D13" s="29">
        <v>238603</v>
      </c>
      <c r="E13" s="29">
        <v>160063.95000000001</v>
      </c>
      <c r="F13" s="29">
        <f>SUM(D13-E13)</f>
        <v>78539.049999999988</v>
      </c>
      <c r="G13" s="29">
        <v>20420.189999999999</v>
      </c>
    </row>
    <row r="14" spans="1:8" x14ac:dyDescent="0.2">
      <c r="A14" s="26" t="s">
        <v>14</v>
      </c>
      <c r="B14" s="6">
        <v>105</v>
      </c>
      <c r="C14" s="6">
        <v>3</v>
      </c>
      <c r="D14" s="29">
        <v>4034767</v>
      </c>
      <c r="E14" s="29">
        <v>2863155.55</v>
      </c>
      <c r="F14" s="39">
        <f>SUM(D14-E14)</f>
        <v>1171611.4500000002</v>
      </c>
      <c r="G14" s="29">
        <v>380774.16</v>
      </c>
    </row>
    <row r="15" spans="1:8" x14ac:dyDescent="0.2">
      <c r="A15" s="30" t="s">
        <v>15</v>
      </c>
      <c r="B15" s="30">
        <f t="shared" ref="B15:G15" si="1">SUM(B12:B14)</f>
        <v>147</v>
      </c>
      <c r="C15" s="30">
        <f t="shared" si="1"/>
        <v>17</v>
      </c>
      <c r="D15" s="49">
        <f t="shared" si="1"/>
        <v>4791937</v>
      </c>
      <c r="E15" s="49">
        <f t="shared" si="1"/>
        <v>3381832.6999999997</v>
      </c>
      <c r="F15" s="49">
        <f t="shared" si="1"/>
        <v>1410104.3000000003</v>
      </c>
      <c r="G15" s="49">
        <f t="shared" si="1"/>
        <v>442782.42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24</v>
      </c>
      <c r="C20" s="6">
        <v>8</v>
      </c>
      <c r="D20" s="8">
        <v>496781</v>
      </c>
      <c r="E20" s="8">
        <v>321043.95</v>
      </c>
      <c r="F20" s="8">
        <f>SUM(D20-E20)</f>
        <v>175737.05</v>
      </c>
      <c r="G20" s="8">
        <v>45691.6</v>
      </c>
    </row>
    <row r="21" spans="1:7" x14ac:dyDescent="0.2">
      <c r="A21" s="26" t="s">
        <v>13</v>
      </c>
      <c r="B21" s="6">
        <v>14</v>
      </c>
      <c r="C21" s="6">
        <v>6</v>
      </c>
      <c r="D21" s="8">
        <v>139866.5</v>
      </c>
      <c r="E21" s="8">
        <v>87304.55</v>
      </c>
      <c r="F21" s="8">
        <f>SUM(D21-E21)</f>
        <v>52561.95</v>
      </c>
      <c r="G21" s="8">
        <v>13666.14</v>
      </c>
    </row>
    <row r="22" spans="1:7" x14ac:dyDescent="0.2">
      <c r="A22" s="26" t="s">
        <v>14</v>
      </c>
      <c r="B22" s="6">
        <v>83</v>
      </c>
      <c r="C22" s="6">
        <v>3</v>
      </c>
      <c r="D22" s="8">
        <v>2523780</v>
      </c>
      <c r="E22" s="8">
        <v>1687855.8</v>
      </c>
      <c r="F22" s="8">
        <f>SUM(D22-E22)</f>
        <v>835924.2</v>
      </c>
      <c r="G22" s="8">
        <v>271675.62</v>
      </c>
    </row>
    <row r="23" spans="1:7" x14ac:dyDescent="0.2">
      <c r="A23" s="30" t="s">
        <v>15</v>
      </c>
      <c r="B23" s="30">
        <f t="shared" ref="B23:G23" si="2">SUM(B20:B22)</f>
        <v>121</v>
      </c>
      <c r="C23" s="30">
        <f t="shared" si="2"/>
        <v>17</v>
      </c>
      <c r="D23" s="49">
        <f t="shared" si="2"/>
        <v>3160427.5</v>
      </c>
      <c r="E23" s="49">
        <f t="shared" si="2"/>
        <v>2096204.3</v>
      </c>
      <c r="F23" s="49">
        <f t="shared" si="2"/>
        <v>1064223.2</v>
      </c>
      <c r="G23" s="49">
        <f t="shared" si="2"/>
        <v>331033.36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76</v>
      </c>
      <c r="C28" s="6">
        <v>26</v>
      </c>
      <c r="D28" s="8">
        <v>1351056</v>
      </c>
      <c r="E28" s="8">
        <v>863782.1</v>
      </c>
      <c r="F28" s="8">
        <f>SUM(D28-E28)</f>
        <v>487273.9</v>
      </c>
      <c r="G28" s="8">
        <v>126691.41</v>
      </c>
    </row>
    <row r="29" spans="1:7" x14ac:dyDescent="0.2">
      <c r="A29" s="26" t="s">
        <v>13</v>
      </c>
      <c r="B29" s="6">
        <v>40</v>
      </c>
      <c r="C29" s="6">
        <v>14</v>
      </c>
      <c r="D29" s="8">
        <v>742961.75</v>
      </c>
      <c r="E29" s="8">
        <v>476510.15</v>
      </c>
      <c r="F29" s="8">
        <f>SUM(D29-E29)</f>
        <v>266451.59999999998</v>
      </c>
      <c r="G29" s="8">
        <v>69277.55</v>
      </c>
    </row>
    <row r="30" spans="1:7" x14ac:dyDescent="0.2">
      <c r="A30" s="26" t="s">
        <v>16</v>
      </c>
      <c r="B30" s="6">
        <v>12</v>
      </c>
      <c r="C30" s="6">
        <v>1</v>
      </c>
      <c r="D30" s="8">
        <v>213013</v>
      </c>
      <c r="E30" s="8">
        <v>128991.55</v>
      </c>
      <c r="F30" s="8">
        <f>SUM(D30-E30)</f>
        <v>84021.45</v>
      </c>
      <c r="G30" s="8">
        <v>21845.599999999999</v>
      </c>
    </row>
    <row r="31" spans="1:7" x14ac:dyDescent="0.2">
      <c r="A31" s="26" t="s">
        <v>14</v>
      </c>
      <c r="B31" s="6">
        <v>114</v>
      </c>
      <c r="C31" s="6">
        <v>4</v>
      </c>
      <c r="D31" s="60">
        <v>5075407</v>
      </c>
      <c r="E31" s="8">
        <v>3474834.1</v>
      </c>
      <c r="F31" s="8">
        <f>SUM(D31-E31)</f>
        <v>1600572.9</v>
      </c>
      <c r="G31" s="8">
        <v>520186.5</v>
      </c>
    </row>
    <row r="32" spans="1:7" x14ac:dyDescent="0.2">
      <c r="A32" s="30" t="s">
        <v>15</v>
      </c>
      <c r="B32" s="30">
        <f t="shared" ref="B32:G32" si="3">SUM(B28:B31)</f>
        <v>242</v>
      </c>
      <c r="C32" s="30">
        <f t="shared" si="3"/>
        <v>45</v>
      </c>
      <c r="D32" s="49">
        <f t="shared" si="3"/>
        <v>7382437.75</v>
      </c>
      <c r="E32" s="49">
        <f t="shared" si="3"/>
        <v>4944117.9000000004</v>
      </c>
      <c r="F32" s="49">
        <f t="shared" si="3"/>
        <v>2438319.8499999996</v>
      </c>
      <c r="G32" s="49">
        <f t="shared" si="3"/>
        <v>738001.06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152</v>
      </c>
      <c r="C37" s="6">
        <v>51</v>
      </c>
      <c r="D37" s="8">
        <v>4060765</v>
      </c>
      <c r="E37" s="8">
        <v>2621619.0499999998</v>
      </c>
      <c r="F37" s="8">
        <f>SUM(D37-E37)</f>
        <v>1439145.9500000002</v>
      </c>
      <c r="G37" s="8">
        <v>374178.32</v>
      </c>
    </row>
    <row r="38" spans="1:7" x14ac:dyDescent="0.2">
      <c r="A38" s="26" t="s">
        <v>13</v>
      </c>
      <c r="B38" s="6">
        <v>58</v>
      </c>
      <c r="C38" s="6">
        <v>21</v>
      </c>
      <c r="D38" s="8">
        <v>1113051</v>
      </c>
      <c r="E38" s="8">
        <v>709652</v>
      </c>
      <c r="F38" s="8">
        <f>SUM(D38-E38)</f>
        <v>403399</v>
      </c>
      <c r="G38" s="8">
        <v>104883.97</v>
      </c>
    </row>
    <row r="39" spans="1:7" x14ac:dyDescent="0.2">
      <c r="A39" s="26" t="s">
        <v>16</v>
      </c>
      <c r="B39" s="6">
        <v>6</v>
      </c>
      <c r="C39" s="6">
        <v>1</v>
      </c>
      <c r="D39" s="8">
        <v>120403</v>
      </c>
      <c r="E39" s="8">
        <v>87515.4</v>
      </c>
      <c r="F39" s="8">
        <f>SUM(D39-E39)</f>
        <v>32887.600000000006</v>
      </c>
      <c r="G39" s="8">
        <v>8550.77</v>
      </c>
    </row>
    <row r="40" spans="1:7" x14ac:dyDescent="0.2">
      <c r="A40" s="26" t="s">
        <v>14</v>
      </c>
      <c r="B40" s="6">
        <v>445</v>
      </c>
      <c r="C40" s="6">
        <v>14</v>
      </c>
      <c r="D40" s="8">
        <v>20473391</v>
      </c>
      <c r="E40" s="8">
        <v>14100340.949999999</v>
      </c>
      <c r="F40" s="8">
        <f>SUM(D40-E40)</f>
        <v>6373050.0500000007</v>
      </c>
      <c r="G40" s="8">
        <v>2071242.56</v>
      </c>
    </row>
    <row r="41" spans="1:7" x14ac:dyDescent="0.2">
      <c r="A41" s="30" t="s">
        <v>15</v>
      </c>
      <c r="B41" s="30">
        <f t="shared" ref="B41:G41" si="4">SUM(B37:B40)</f>
        <v>661</v>
      </c>
      <c r="C41" s="30">
        <f t="shared" si="4"/>
        <v>87</v>
      </c>
      <c r="D41" s="49">
        <f t="shared" si="4"/>
        <v>25767610</v>
      </c>
      <c r="E41" s="49">
        <f t="shared" si="4"/>
        <v>17519127.399999999</v>
      </c>
      <c r="F41" s="49">
        <f t="shared" si="4"/>
        <v>8248482.6000000015</v>
      </c>
      <c r="G41" s="49">
        <f t="shared" si="4"/>
        <v>2558855.62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149</v>
      </c>
      <c r="C46" s="6">
        <v>51</v>
      </c>
      <c r="D46" s="8">
        <v>4129103</v>
      </c>
      <c r="E46" s="8">
        <v>2785921.25</v>
      </c>
      <c r="F46" s="8">
        <f>SUM(D46-E46)</f>
        <v>1343181.75</v>
      </c>
      <c r="G46" s="8">
        <v>349227.64</v>
      </c>
    </row>
    <row r="47" spans="1:7" x14ac:dyDescent="0.2">
      <c r="A47" s="26" t="s">
        <v>13</v>
      </c>
      <c r="B47" s="6">
        <v>59</v>
      </c>
      <c r="C47" s="6">
        <v>21</v>
      </c>
      <c r="D47" s="8">
        <v>1353106</v>
      </c>
      <c r="E47" s="8">
        <v>872607.9</v>
      </c>
      <c r="F47" s="8">
        <f>SUM(D47-E47)</f>
        <v>480498.1</v>
      </c>
      <c r="G47" s="8">
        <v>124929.61</v>
      </c>
    </row>
    <row r="48" spans="1:7" x14ac:dyDescent="0.2">
      <c r="A48" s="26" t="s">
        <v>14</v>
      </c>
      <c r="B48" s="6">
        <v>795</v>
      </c>
      <c r="C48" s="6">
        <v>22</v>
      </c>
      <c r="D48" s="8">
        <v>32483541</v>
      </c>
      <c r="E48" s="8">
        <v>22390183.600000001</v>
      </c>
      <c r="F48" s="8">
        <f>SUM(D48-E48)</f>
        <v>10093357.399999999</v>
      </c>
      <c r="G48" s="8">
        <v>3280343.83</v>
      </c>
    </row>
    <row r="49" spans="1:7" x14ac:dyDescent="0.2">
      <c r="A49" s="30" t="s">
        <v>15</v>
      </c>
      <c r="B49" s="30">
        <f t="shared" ref="B49:G49" si="5">SUM(B46:B48)</f>
        <v>1003</v>
      </c>
      <c r="C49" s="30">
        <f t="shared" si="5"/>
        <v>94</v>
      </c>
      <c r="D49" s="49">
        <f t="shared" si="5"/>
        <v>37965750</v>
      </c>
      <c r="E49" s="49">
        <f t="shared" si="5"/>
        <v>26048712.75</v>
      </c>
      <c r="F49" s="49">
        <f t="shared" si="5"/>
        <v>11917037.249999998</v>
      </c>
      <c r="G49" s="49">
        <f t="shared" si="5"/>
        <v>3754501.08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8">
        <v>125390</v>
      </c>
      <c r="E54" s="8">
        <v>73624.05</v>
      </c>
      <c r="F54" s="8">
        <f>SUM(D54-E54)</f>
        <v>51765.95</v>
      </c>
      <c r="G54" s="8">
        <v>13459.16</v>
      </c>
    </row>
    <row r="55" spans="1:7" x14ac:dyDescent="0.2">
      <c r="A55" s="26" t="s">
        <v>13</v>
      </c>
      <c r="B55" s="61">
        <v>6</v>
      </c>
      <c r="C55" s="6">
        <v>2</v>
      </c>
      <c r="D55" s="62">
        <v>179833</v>
      </c>
      <c r="E55" s="8">
        <v>136333.9</v>
      </c>
      <c r="F55" s="8">
        <f>SUM(D55-E55)</f>
        <v>43499.100000000006</v>
      </c>
      <c r="G55" s="8">
        <v>11309.76</v>
      </c>
    </row>
    <row r="56" spans="1:7" x14ac:dyDescent="0.2">
      <c r="A56" s="26" t="s">
        <v>16</v>
      </c>
      <c r="B56" s="61">
        <v>3</v>
      </c>
      <c r="C56" s="6">
        <v>1</v>
      </c>
      <c r="D56" s="8">
        <v>8730</v>
      </c>
      <c r="E56" s="8">
        <v>7189.9</v>
      </c>
      <c r="F56" s="8">
        <f>SUM(D56-E56)</f>
        <v>1540.1000000000004</v>
      </c>
      <c r="G56" s="8">
        <v>400.42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49">
        <f>SUM(D54:D56)</f>
        <v>313953</v>
      </c>
      <c r="E57" s="49">
        <f t="shared" ref="E57:G57" si="6">SUM(E54:E56)</f>
        <v>217147.85</v>
      </c>
      <c r="F57" s="49">
        <f t="shared" si="6"/>
        <v>96805.150000000009</v>
      </c>
      <c r="G57" s="49">
        <f t="shared" si="6"/>
        <v>25169.339999999997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12</v>
      </c>
      <c r="C62" s="6">
        <v>4</v>
      </c>
      <c r="D62" s="8">
        <v>69784</v>
      </c>
      <c r="E62" s="8">
        <v>40085.65</v>
      </c>
      <c r="F62" s="8">
        <f>SUM(D62-E62)</f>
        <v>29698.35</v>
      </c>
      <c r="G62" s="8">
        <v>7721.61</v>
      </c>
    </row>
    <row r="63" spans="1:7" x14ac:dyDescent="0.2">
      <c r="A63" s="26" t="s">
        <v>13</v>
      </c>
      <c r="B63" s="6">
        <v>3</v>
      </c>
      <c r="C63" s="6">
        <v>1</v>
      </c>
      <c r="D63" s="8">
        <v>81</v>
      </c>
      <c r="E63" s="8">
        <v>30</v>
      </c>
      <c r="F63" s="8">
        <f>SUM(D63-E63)</f>
        <v>51</v>
      </c>
      <c r="G63" s="8">
        <v>13.26</v>
      </c>
    </row>
    <row r="64" spans="1:7" x14ac:dyDescent="0.2">
      <c r="A64" s="26" t="s">
        <v>14</v>
      </c>
      <c r="B64" s="6">
        <v>181</v>
      </c>
      <c r="C64" s="6">
        <v>5</v>
      </c>
      <c r="D64" s="8">
        <v>7208413</v>
      </c>
      <c r="E64" s="8">
        <v>5126893.5</v>
      </c>
      <c r="F64" s="8">
        <f>SUM(D64-E64)</f>
        <v>2081519.5</v>
      </c>
      <c r="G64" s="8">
        <v>676494.36</v>
      </c>
    </row>
    <row r="65" spans="1:7" x14ac:dyDescent="0.2">
      <c r="A65" s="30" t="s">
        <v>15</v>
      </c>
      <c r="B65" s="30">
        <f t="shared" ref="B65:G65" si="7">SUM(B62:B64)</f>
        <v>196</v>
      </c>
      <c r="C65" s="30">
        <f t="shared" si="7"/>
        <v>10</v>
      </c>
      <c r="D65" s="49">
        <f t="shared" si="7"/>
        <v>7278278</v>
      </c>
      <c r="E65" s="49">
        <f t="shared" si="7"/>
        <v>5167009.1500000004</v>
      </c>
      <c r="F65" s="49">
        <f t="shared" si="7"/>
        <v>2111268.85</v>
      </c>
      <c r="G65" s="49">
        <f t="shared" si="7"/>
        <v>684229.23</v>
      </c>
    </row>
    <row r="66" spans="1:7" x14ac:dyDescent="0.2">
      <c r="A66" s="32"/>
      <c r="B66" s="32"/>
      <c r="C66" s="32"/>
      <c r="D66" s="51"/>
      <c r="E66" s="51"/>
      <c r="F66" s="51"/>
      <c r="G66" s="51"/>
    </row>
    <row r="67" spans="1:7" ht="13.5" thickBot="1" x14ac:dyDescent="0.25">
      <c r="A67" s="24" t="s">
        <v>26</v>
      </c>
      <c r="B67" s="24"/>
      <c r="C67" s="32"/>
      <c r="D67" s="51"/>
      <c r="E67" s="51"/>
      <c r="F67" s="51"/>
      <c r="G67" s="51"/>
    </row>
    <row r="68" spans="1:7" ht="13.5" thickTop="1" x14ac:dyDescent="0.2">
      <c r="A68" s="33" t="s">
        <v>1</v>
      </c>
      <c r="B68" s="34" t="s">
        <v>2</v>
      </c>
      <c r="C68" s="34" t="s">
        <v>2</v>
      </c>
      <c r="D68" s="52" t="s">
        <v>7</v>
      </c>
      <c r="E68" s="52" t="s">
        <v>7</v>
      </c>
      <c r="F68" s="52" t="s">
        <v>5</v>
      </c>
      <c r="G68" s="53" t="s">
        <v>10</v>
      </c>
    </row>
    <row r="69" spans="1:7" ht="13.5" thickBot="1" x14ac:dyDescent="0.25">
      <c r="A69" s="36" t="s">
        <v>0</v>
      </c>
      <c r="B69" s="37" t="s">
        <v>3</v>
      </c>
      <c r="C69" s="37" t="s">
        <v>4</v>
      </c>
      <c r="D69" s="54" t="s">
        <v>8</v>
      </c>
      <c r="E69" s="54" t="s">
        <v>9</v>
      </c>
      <c r="F69" s="54" t="s">
        <v>6</v>
      </c>
      <c r="G69" s="55" t="s">
        <v>11</v>
      </c>
    </row>
    <row r="70" spans="1:7" ht="13.5" thickTop="1" x14ac:dyDescent="0.2">
      <c r="A70" s="26" t="s">
        <v>12</v>
      </c>
      <c r="B70" s="6">
        <v>12</v>
      </c>
      <c r="C70" s="6">
        <v>4</v>
      </c>
      <c r="D70" s="8">
        <v>462526</v>
      </c>
      <c r="E70" s="8">
        <v>292993.84999999998</v>
      </c>
      <c r="F70" s="8">
        <f>SUM(D70-E70)</f>
        <v>169532.15000000002</v>
      </c>
      <c r="G70" s="8">
        <v>44078.39</v>
      </c>
    </row>
    <row r="71" spans="1:7" x14ac:dyDescent="0.2">
      <c r="A71" s="26" t="s">
        <v>13</v>
      </c>
      <c r="B71" s="6">
        <v>3</v>
      </c>
      <c r="C71" s="6">
        <v>1</v>
      </c>
      <c r="D71" s="8">
        <v>51174</v>
      </c>
      <c r="E71" s="8">
        <v>26792.95</v>
      </c>
      <c r="F71" s="8">
        <f>SUM(D71-E71)</f>
        <v>24381.05</v>
      </c>
      <c r="G71" s="8">
        <v>6339.08</v>
      </c>
    </row>
    <row r="72" spans="1:7" x14ac:dyDescent="0.2">
      <c r="A72" s="26" t="s">
        <v>14</v>
      </c>
      <c r="B72" s="6">
        <v>20</v>
      </c>
      <c r="C72" s="6">
        <v>1</v>
      </c>
      <c r="D72" s="8">
        <v>1372347</v>
      </c>
      <c r="E72" s="8">
        <v>992771.65</v>
      </c>
      <c r="F72" s="8">
        <f>SUM(D72-E72)</f>
        <v>379575.35</v>
      </c>
      <c r="G72" s="8">
        <v>123362.11</v>
      </c>
    </row>
    <row r="73" spans="1:7" x14ac:dyDescent="0.2">
      <c r="A73" s="30" t="s">
        <v>15</v>
      </c>
      <c r="B73" s="30">
        <f t="shared" ref="B73:G73" si="8">SUM(B70:B72)</f>
        <v>35</v>
      </c>
      <c r="C73" s="30">
        <f t="shared" si="8"/>
        <v>6</v>
      </c>
      <c r="D73" s="49">
        <f t="shared" si="8"/>
        <v>1886047</v>
      </c>
      <c r="E73" s="49">
        <f t="shared" si="8"/>
        <v>1312558.45</v>
      </c>
      <c r="F73" s="49">
        <f t="shared" si="8"/>
        <v>573488.55000000005</v>
      </c>
      <c r="G73" s="49">
        <f t="shared" si="8"/>
        <v>173779.58000000002</v>
      </c>
    </row>
    <row r="74" spans="1:7" x14ac:dyDescent="0.2">
      <c r="A74" s="32"/>
      <c r="B74" s="32"/>
      <c r="C74" s="32"/>
      <c r="D74" s="51"/>
      <c r="E74" s="51"/>
      <c r="F74" s="51"/>
      <c r="G74" s="51"/>
    </row>
    <row r="75" spans="1:7" ht="13.5" thickBot="1" x14ac:dyDescent="0.25">
      <c r="A75" s="24" t="s">
        <v>27</v>
      </c>
      <c r="B75" s="24"/>
      <c r="C75" s="32"/>
      <c r="D75" s="51"/>
      <c r="E75" s="51"/>
      <c r="F75" s="51"/>
      <c r="G75" s="51"/>
    </row>
    <row r="76" spans="1:7" ht="13.5" thickTop="1" x14ac:dyDescent="0.2">
      <c r="A76" s="33" t="s">
        <v>1</v>
      </c>
      <c r="B76" s="34" t="s">
        <v>2</v>
      </c>
      <c r="C76" s="34" t="s">
        <v>2</v>
      </c>
      <c r="D76" s="52" t="s">
        <v>7</v>
      </c>
      <c r="E76" s="52" t="s">
        <v>7</v>
      </c>
      <c r="F76" s="52" t="s">
        <v>5</v>
      </c>
      <c r="G76" s="53" t="s">
        <v>10</v>
      </c>
    </row>
    <row r="77" spans="1:7" ht="13.5" thickBot="1" x14ac:dyDescent="0.25">
      <c r="A77" s="36" t="s">
        <v>0</v>
      </c>
      <c r="B77" s="37" t="s">
        <v>3</v>
      </c>
      <c r="C77" s="37" t="s">
        <v>4</v>
      </c>
      <c r="D77" s="54" t="s">
        <v>8</v>
      </c>
      <c r="E77" s="54" t="s">
        <v>9</v>
      </c>
      <c r="F77" s="54" t="s">
        <v>6</v>
      </c>
      <c r="G77" s="55" t="s">
        <v>11</v>
      </c>
    </row>
    <row r="78" spans="1:7" ht="13.5" thickTop="1" x14ac:dyDescent="0.2">
      <c r="A78" s="26" t="s">
        <v>12</v>
      </c>
      <c r="B78" s="3">
        <v>54</v>
      </c>
      <c r="C78" s="3">
        <v>16</v>
      </c>
      <c r="D78" s="1">
        <v>1048312</v>
      </c>
      <c r="E78" s="1">
        <v>707824.15</v>
      </c>
      <c r="F78" s="1">
        <f>SUM(D78-E78)</f>
        <v>340487.85</v>
      </c>
      <c r="G78" s="1">
        <v>88527.039999999994</v>
      </c>
    </row>
    <row r="79" spans="1:7" x14ac:dyDescent="0.2">
      <c r="A79" s="26" t="s">
        <v>13</v>
      </c>
      <c r="B79" s="3">
        <v>18</v>
      </c>
      <c r="C79" s="3">
        <v>6</v>
      </c>
      <c r="D79" s="1">
        <v>396400</v>
      </c>
      <c r="E79" s="1">
        <v>273951.40000000002</v>
      </c>
      <c r="F79" s="1">
        <f>SUM(D79-E79)</f>
        <v>122448.59999999998</v>
      </c>
      <c r="G79" s="1">
        <v>31836.69</v>
      </c>
    </row>
    <row r="80" spans="1:7" ht="15" x14ac:dyDescent="0.35">
      <c r="A80" s="26" t="s">
        <v>14</v>
      </c>
      <c r="B80" s="4">
        <v>155</v>
      </c>
      <c r="C80" s="4">
        <v>4</v>
      </c>
      <c r="D80" s="2">
        <v>9438599.25</v>
      </c>
      <c r="E80" s="2">
        <v>6544302.25</v>
      </c>
      <c r="F80" s="2">
        <f>SUM(D80-E80)</f>
        <v>2894297</v>
      </c>
      <c r="G80" s="2">
        <v>940646.88</v>
      </c>
    </row>
    <row r="81" spans="1:7" x14ac:dyDescent="0.2">
      <c r="A81" s="30" t="s">
        <v>15</v>
      </c>
      <c r="B81" s="30">
        <f t="shared" ref="B81:G81" si="9">SUM(B78:B80)</f>
        <v>227</v>
      </c>
      <c r="C81" s="30">
        <f t="shared" si="9"/>
        <v>26</v>
      </c>
      <c r="D81" s="49">
        <f t="shared" si="9"/>
        <v>10883311.25</v>
      </c>
      <c r="E81" s="49">
        <f t="shared" si="9"/>
        <v>7526077.7999999998</v>
      </c>
      <c r="F81" s="49">
        <f t="shared" si="9"/>
        <v>3357233.45</v>
      </c>
      <c r="G81" s="49">
        <f t="shared" si="9"/>
        <v>1061010.6100000001</v>
      </c>
    </row>
    <row r="82" spans="1:7" x14ac:dyDescent="0.2">
      <c r="A82" s="32"/>
      <c r="B82" s="32"/>
      <c r="C82" s="32"/>
      <c r="D82" s="51"/>
      <c r="E82" s="51"/>
      <c r="F82" s="51"/>
      <c r="G82" s="51"/>
    </row>
    <row r="83" spans="1:7" ht="13.5" thickBot="1" x14ac:dyDescent="0.25">
      <c r="A83" s="24" t="s">
        <v>28</v>
      </c>
      <c r="B83" s="24"/>
      <c r="C83" s="32"/>
      <c r="D83" s="51"/>
      <c r="E83" s="51"/>
      <c r="F83" s="51"/>
      <c r="G83" s="51"/>
    </row>
    <row r="84" spans="1:7" ht="13.5" thickTop="1" x14ac:dyDescent="0.2">
      <c r="A84" s="33" t="s">
        <v>1</v>
      </c>
      <c r="B84" s="34" t="s">
        <v>2</v>
      </c>
      <c r="C84" s="34" t="s">
        <v>2</v>
      </c>
      <c r="D84" s="52" t="s">
        <v>7</v>
      </c>
      <c r="E84" s="52" t="s">
        <v>7</v>
      </c>
      <c r="F84" s="52" t="s">
        <v>5</v>
      </c>
      <c r="G84" s="53" t="s">
        <v>10</v>
      </c>
    </row>
    <row r="85" spans="1:7" ht="13.5" thickBot="1" x14ac:dyDescent="0.25">
      <c r="A85" s="36" t="s">
        <v>0</v>
      </c>
      <c r="B85" s="37" t="s">
        <v>3</v>
      </c>
      <c r="C85" s="37" t="s">
        <v>4</v>
      </c>
      <c r="D85" s="54" t="s">
        <v>8</v>
      </c>
      <c r="E85" s="54" t="s">
        <v>9</v>
      </c>
      <c r="F85" s="54" t="s">
        <v>6</v>
      </c>
      <c r="G85" s="55" t="s">
        <v>11</v>
      </c>
    </row>
    <row r="86" spans="1:7" ht="13.5" thickTop="1" x14ac:dyDescent="0.2">
      <c r="A86" s="26" t="s">
        <v>12</v>
      </c>
      <c r="B86" s="6">
        <v>601</v>
      </c>
      <c r="C86" s="6">
        <v>205</v>
      </c>
      <c r="D86" s="8">
        <v>20899307</v>
      </c>
      <c r="E86" s="8">
        <v>13968704.5</v>
      </c>
      <c r="F86" s="8">
        <f>SUM(D86-E86)</f>
        <v>6930602.5</v>
      </c>
      <c r="G86" s="8">
        <v>1801961.58</v>
      </c>
    </row>
    <row r="87" spans="1:7" x14ac:dyDescent="0.2">
      <c r="A87" s="26" t="s">
        <v>13</v>
      </c>
      <c r="B87" s="6">
        <v>462</v>
      </c>
      <c r="C87" s="6">
        <v>165</v>
      </c>
      <c r="D87" s="8">
        <v>10572931.25</v>
      </c>
      <c r="E87" s="8">
        <v>7089809.4000000004</v>
      </c>
      <c r="F87" s="8">
        <f>SUM(D87-E87)</f>
        <v>3483121.8499999996</v>
      </c>
      <c r="G87" s="8">
        <v>905614.83</v>
      </c>
    </row>
    <row r="88" spans="1:7" x14ac:dyDescent="0.2">
      <c r="A88" s="26" t="s">
        <v>16</v>
      </c>
      <c r="B88" s="6">
        <v>3</v>
      </c>
      <c r="C88" s="6">
        <v>1</v>
      </c>
      <c r="D88" s="8">
        <v>215056</v>
      </c>
      <c r="E88" s="8">
        <v>144176.54999999999</v>
      </c>
      <c r="F88" s="8">
        <f>SUM(D88-E88)</f>
        <v>70879.450000000012</v>
      </c>
      <c r="G88" s="8">
        <v>18428.669999999998</v>
      </c>
    </row>
    <row r="89" spans="1:7" x14ac:dyDescent="0.2">
      <c r="A89" s="26" t="s">
        <v>17</v>
      </c>
      <c r="B89" s="6">
        <v>443</v>
      </c>
      <c r="C89" s="6">
        <v>5</v>
      </c>
      <c r="D89" s="8">
        <v>22398599</v>
      </c>
      <c r="E89" s="8">
        <v>15864627.65</v>
      </c>
      <c r="F89" s="8">
        <f>SUM(D89-E89)</f>
        <v>6533971.3499999996</v>
      </c>
      <c r="G89" s="8">
        <v>1176116</v>
      </c>
    </row>
    <row r="90" spans="1:7" x14ac:dyDescent="0.2">
      <c r="A90" s="26" t="s">
        <v>14</v>
      </c>
      <c r="B90" s="6">
        <v>224</v>
      </c>
      <c r="C90" s="6">
        <v>5</v>
      </c>
      <c r="D90" s="8">
        <v>12399527</v>
      </c>
      <c r="E90" s="8">
        <v>8699868.9000000004</v>
      </c>
      <c r="F90" s="8">
        <f>SUM(D90-E90)</f>
        <v>3699658.0999999996</v>
      </c>
      <c r="G90" s="8">
        <v>1202389.6499999999</v>
      </c>
    </row>
    <row r="91" spans="1:7" x14ac:dyDescent="0.2">
      <c r="A91" s="30" t="s">
        <v>15</v>
      </c>
      <c r="B91" s="30">
        <f t="shared" ref="B91:G91" si="10">SUM(B86:B90)</f>
        <v>1733</v>
      </c>
      <c r="C91" s="30">
        <f t="shared" si="10"/>
        <v>381</v>
      </c>
      <c r="D91" s="49">
        <f t="shared" si="10"/>
        <v>66485420.25</v>
      </c>
      <c r="E91" s="49">
        <f t="shared" si="10"/>
        <v>45767187</v>
      </c>
      <c r="F91" s="49">
        <f t="shared" si="10"/>
        <v>20718233.25</v>
      </c>
      <c r="G91" s="49">
        <f t="shared" si="10"/>
        <v>5104510.7300000004</v>
      </c>
    </row>
    <row r="92" spans="1:7" x14ac:dyDescent="0.2">
      <c r="A92" s="32"/>
      <c r="B92" s="32"/>
      <c r="C92" s="32"/>
      <c r="D92" s="51"/>
      <c r="E92" s="51"/>
      <c r="F92" s="51"/>
      <c r="G92" s="51"/>
    </row>
    <row r="93" spans="1:7" ht="13.5" thickBot="1" x14ac:dyDescent="0.25">
      <c r="A93" s="24" t="s">
        <v>29</v>
      </c>
      <c r="B93" s="24"/>
      <c r="C93" s="32"/>
      <c r="D93" s="51"/>
      <c r="E93" s="51"/>
      <c r="F93" s="51"/>
      <c r="G93" s="51"/>
    </row>
    <row r="94" spans="1:7" ht="13.5" thickTop="1" x14ac:dyDescent="0.2">
      <c r="A94" s="33" t="s">
        <v>1</v>
      </c>
      <c r="B94" s="34" t="s">
        <v>2</v>
      </c>
      <c r="C94" s="34" t="s">
        <v>2</v>
      </c>
      <c r="D94" s="52" t="s">
        <v>7</v>
      </c>
      <c r="E94" s="52" t="s">
        <v>7</v>
      </c>
      <c r="F94" s="52" t="s">
        <v>5</v>
      </c>
      <c r="G94" s="53" t="s">
        <v>10</v>
      </c>
    </row>
    <row r="95" spans="1:7" ht="13.5" thickBot="1" x14ac:dyDescent="0.25">
      <c r="A95" s="36" t="s">
        <v>0</v>
      </c>
      <c r="B95" s="37" t="s">
        <v>3</v>
      </c>
      <c r="C95" s="37" t="s">
        <v>4</v>
      </c>
      <c r="D95" s="54" t="s">
        <v>8</v>
      </c>
      <c r="E95" s="54" t="s">
        <v>9</v>
      </c>
      <c r="F95" s="54" t="s">
        <v>6</v>
      </c>
      <c r="G95" s="55" t="s">
        <v>11</v>
      </c>
    </row>
    <row r="96" spans="1:7" ht="13.5" thickTop="1" x14ac:dyDescent="0.2">
      <c r="A96" s="26" t="s">
        <v>12</v>
      </c>
      <c r="B96" s="6">
        <v>26</v>
      </c>
      <c r="C96" s="6">
        <v>9</v>
      </c>
      <c r="D96" s="8">
        <v>496277</v>
      </c>
      <c r="E96" s="8">
        <v>322131.3</v>
      </c>
      <c r="F96" s="8">
        <f>SUM(D96-E96)</f>
        <v>174145.7</v>
      </c>
      <c r="G96" s="8">
        <v>45278.02</v>
      </c>
    </row>
    <row r="97" spans="1:7" x14ac:dyDescent="0.2">
      <c r="A97" s="26" t="s">
        <v>13</v>
      </c>
      <c r="B97" s="6">
        <v>11</v>
      </c>
      <c r="C97" s="6">
        <v>4</v>
      </c>
      <c r="D97" s="8">
        <v>224057</v>
      </c>
      <c r="E97" s="8">
        <v>139489.75</v>
      </c>
      <c r="F97" s="8">
        <f>SUM(D97-E97)</f>
        <v>84567.25</v>
      </c>
      <c r="G97" s="8">
        <v>21987.53</v>
      </c>
    </row>
    <row r="98" spans="1:7" x14ac:dyDescent="0.2">
      <c r="A98" s="26" t="s">
        <v>14</v>
      </c>
      <c r="B98" s="6">
        <v>119</v>
      </c>
      <c r="C98" s="6">
        <v>3</v>
      </c>
      <c r="D98" s="8">
        <v>5052316</v>
      </c>
      <c r="E98" s="8">
        <v>3564085.35</v>
      </c>
      <c r="F98" s="8">
        <f>SUM(D98-E98)</f>
        <v>1488230.65</v>
      </c>
      <c r="G98" s="8">
        <v>483675.48</v>
      </c>
    </row>
    <row r="99" spans="1:7" x14ac:dyDescent="0.2">
      <c r="A99" s="30" t="s">
        <v>15</v>
      </c>
      <c r="B99" s="30">
        <f t="shared" ref="B99:G99" si="11">SUM(B96:B98)</f>
        <v>156</v>
      </c>
      <c r="C99" s="30">
        <f t="shared" si="11"/>
        <v>16</v>
      </c>
      <c r="D99" s="49">
        <f t="shared" si="11"/>
        <v>5772650</v>
      </c>
      <c r="E99" s="49">
        <f t="shared" si="11"/>
        <v>4025706.4</v>
      </c>
      <c r="F99" s="49">
        <f t="shared" si="11"/>
        <v>1746943.5999999999</v>
      </c>
      <c r="G99" s="49">
        <f t="shared" si="11"/>
        <v>550941.03</v>
      </c>
    </row>
    <row r="100" spans="1:7" x14ac:dyDescent="0.2">
      <c r="A100" s="32"/>
      <c r="B100" s="32"/>
      <c r="C100" s="32"/>
      <c r="D100" s="51"/>
      <c r="E100" s="51"/>
      <c r="F100" s="51"/>
      <c r="G100" s="51"/>
    </row>
    <row r="101" spans="1:7" ht="13.5" thickBot="1" x14ac:dyDescent="0.25">
      <c r="A101" s="24" t="s">
        <v>30</v>
      </c>
      <c r="B101" s="24"/>
      <c r="C101" s="32"/>
      <c r="D101" s="51"/>
      <c r="E101" s="51"/>
      <c r="F101" s="51"/>
      <c r="G101" s="51"/>
    </row>
    <row r="102" spans="1:7" ht="13.5" thickTop="1" x14ac:dyDescent="0.2">
      <c r="A102" s="33" t="s">
        <v>1</v>
      </c>
      <c r="B102" s="34" t="s">
        <v>2</v>
      </c>
      <c r="C102" s="34" t="s">
        <v>2</v>
      </c>
      <c r="D102" s="52" t="s">
        <v>7</v>
      </c>
      <c r="E102" s="52" t="s">
        <v>7</v>
      </c>
      <c r="F102" s="52" t="s">
        <v>5</v>
      </c>
      <c r="G102" s="53" t="s">
        <v>10</v>
      </c>
    </row>
    <row r="103" spans="1:7" ht="13.5" thickBot="1" x14ac:dyDescent="0.25">
      <c r="A103" s="36" t="s">
        <v>0</v>
      </c>
      <c r="B103" s="37" t="s">
        <v>3</v>
      </c>
      <c r="C103" s="37" t="s">
        <v>4</v>
      </c>
      <c r="D103" s="54" t="s">
        <v>8</v>
      </c>
      <c r="E103" s="54" t="s">
        <v>9</v>
      </c>
      <c r="F103" s="54" t="s">
        <v>6</v>
      </c>
      <c r="G103" s="55" t="s">
        <v>11</v>
      </c>
    </row>
    <row r="104" spans="1:7" ht="13.5" thickTop="1" x14ac:dyDescent="0.2">
      <c r="A104" s="26" t="s">
        <v>12</v>
      </c>
      <c r="B104" s="6">
        <v>146</v>
      </c>
      <c r="C104" s="6">
        <v>49</v>
      </c>
      <c r="D104" s="8">
        <v>2871551</v>
      </c>
      <c r="E104" s="8">
        <v>1970903.9</v>
      </c>
      <c r="F104" s="8">
        <f>SUM(D104-E104)</f>
        <v>900647.10000000009</v>
      </c>
      <c r="G104" s="8">
        <v>234168.73</v>
      </c>
    </row>
    <row r="105" spans="1:7" x14ac:dyDescent="0.2">
      <c r="A105" s="26" t="s">
        <v>13</v>
      </c>
      <c r="B105" s="6">
        <v>55</v>
      </c>
      <c r="C105" s="6">
        <v>21</v>
      </c>
      <c r="D105" s="8">
        <v>455822.25</v>
      </c>
      <c r="E105" s="8">
        <v>333575.05</v>
      </c>
      <c r="F105" s="8">
        <f>SUM(D105-E105)</f>
        <v>122247.20000000001</v>
      </c>
      <c r="G105" s="8">
        <v>31784.41</v>
      </c>
    </row>
    <row r="106" spans="1:7" x14ac:dyDescent="0.2">
      <c r="A106" s="26" t="s">
        <v>16</v>
      </c>
      <c r="B106" s="6">
        <v>5</v>
      </c>
      <c r="C106" s="6">
        <v>1</v>
      </c>
      <c r="D106" s="8">
        <v>43642</v>
      </c>
      <c r="E106" s="8">
        <v>29177.45</v>
      </c>
      <c r="F106" s="8">
        <f>SUM(D106-E106)</f>
        <v>14464.55</v>
      </c>
      <c r="G106" s="8">
        <v>3760.8</v>
      </c>
    </row>
    <row r="107" spans="1:7" x14ac:dyDescent="0.2">
      <c r="A107" s="26" t="s">
        <v>17</v>
      </c>
      <c r="B107" s="6">
        <v>49</v>
      </c>
      <c r="C107" s="6">
        <v>1</v>
      </c>
      <c r="D107" s="8">
        <v>1495725</v>
      </c>
      <c r="E107" s="8">
        <v>1083789.3500000001</v>
      </c>
      <c r="F107" s="8">
        <f>SUM(D107-E107)</f>
        <v>411935.64999999991</v>
      </c>
      <c r="G107" s="8">
        <v>74148.53</v>
      </c>
    </row>
    <row r="108" spans="1:7" x14ac:dyDescent="0.2">
      <c r="A108" s="26" t="s">
        <v>14</v>
      </c>
      <c r="B108" s="6">
        <v>525</v>
      </c>
      <c r="C108" s="6">
        <v>13</v>
      </c>
      <c r="D108" s="8">
        <v>23514327.25</v>
      </c>
      <c r="E108" s="8">
        <v>16732308.25</v>
      </c>
      <c r="F108" s="8">
        <f>SUM(D108-E108)</f>
        <v>6782019</v>
      </c>
      <c r="G108" s="8">
        <v>2204157.87</v>
      </c>
    </row>
    <row r="109" spans="1:7" x14ac:dyDescent="0.2">
      <c r="A109" s="30" t="s">
        <v>15</v>
      </c>
      <c r="B109" s="30">
        <f t="shared" ref="B109:G109" si="12">SUM(B104:B108)</f>
        <v>780</v>
      </c>
      <c r="C109" s="30">
        <f t="shared" si="12"/>
        <v>85</v>
      </c>
      <c r="D109" s="49">
        <f t="shared" si="12"/>
        <v>28381067.5</v>
      </c>
      <c r="E109" s="49">
        <f t="shared" si="12"/>
        <v>20149754</v>
      </c>
      <c r="F109" s="49">
        <f t="shared" si="12"/>
        <v>8231313.5</v>
      </c>
      <c r="G109" s="49">
        <f t="shared" si="12"/>
        <v>2548020.34</v>
      </c>
    </row>
    <row r="110" spans="1:7" x14ac:dyDescent="0.2">
      <c r="A110" s="32"/>
      <c r="B110" s="32"/>
      <c r="C110" s="32"/>
      <c r="D110" s="51"/>
      <c r="E110" s="51"/>
      <c r="F110" s="51"/>
      <c r="G110" s="51"/>
    </row>
    <row r="111" spans="1:7" ht="13.5" thickBot="1" x14ac:dyDescent="0.25">
      <c r="A111" s="24" t="s">
        <v>31</v>
      </c>
      <c r="B111" s="24"/>
      <c r="C111" s="32"/>
      <c r="D111" s="51"/>
      <c r="E111" s="51"/>
      <c r="F111" s="51"/>
      <c r="G111" s="51"/>
    </row>
    <row r="112" spans="1:7" ht="13.5" thickTop="1" x14ac:dyDescent="0.2">
      <c r="A112" s="33" t="s">
        <v>1</v>
      </c>
      <c r="B112" s="34" t="s">
        <v>2</v>
      </c>
      <c r="C112" s="34" t="s">
        <v>2</v>
      </c>
      <c r="D112" s="52" t="s">
        <v>7</v>
      </c>
      <c r="E112" s="52" t="s">
        <v>7</v>
      </c>
      <c r="F112" s="52" t="s">
        <v>5</v>
      </c>
      <c r="G112" s="53" t="s">
        <v>10</v>
      </c>
    </row>
    <row r="113" spans="1:7" ht="13.5" thickBot="1" x14ac:dyDescent="0.25">
      <c r="A113" s="36" t="s">
        <v>0</v>
      </c>
      <c r="B113" s="37" t="s">
        <v>3</v>
      </c>
      <c r="C113" s="37" t="s">
        <v>4</v>
      </c>
      <c r="D113" s="54" t="s">
        <v>8</v>
      </c>
      <c r="E113" s="54" t="s">
        <v>9</v>
      </c>
      <c r="F113" s="54" t="s">
        <v>6</v>
      </c>
      <c r="G113" s="55" t="s">
        <v>11</v>
      </c>
    </row>
    <row r="114" spans="1:7" ht="13.5" thickTop="1" x14ac:dyDescent="0.2">
      <c r="A114" s="26" t="s">
        <v>12</v>
      </c>
      <c r="B114" s="3">
        <v>19</v>
      </c>
      <c r="C114" s="3">
        <v>7</v>
      </c>
      <c r="D114" s="1">
        <v>326642</v>
      </c>
      <c r="E114" s="1">
        <v>218066.3</v>
      </c>
      <c r="F114" s="1">
        <f>SUM(D114-E114)</f>
        <v>108575.70000000001</v>
      </c>
      <c r="G114" s="1">
        <v>28229.71</v>
      </c>
    </row>
    <row r="115" spans="1:7" ht="15" x14ac:dyDescent="0.35">
      <c r="A115" s="26" t="s">
        <v>14</v>
      </c>
      <c r="B115" s="4">
        <v>202</v>
      </c>
      <c r="C115" s="4">
        <v>7</v>
      </c>
      <c r="D115" s="2">
        <v>7488929</v>
      </c>
      <c r="E115" s="2">
        <v>5091492.4000000004</v>
      </c>
      <c r="F115" s="7">
        <f>SUM(D115-E115)</f>
        <v>2397436.5999999996</v>
      </c>
      <c r="G115" s="2">
        <v>779167.48</v>
      </c>
    </row>
    <row r="116" spans="1:7" x14ac:dyDescent="0.2">
      <c r="A116" s="30" t="s">
        <v>15</v>
      </c>
      <c r="B116" s="30">
        <f t="shared" ref="B116:G116" si="13">SUM(B114:B115)</f>
        <v>221</v>
      </c>
      <c r="C116" s="30">
        <f t="shared" si="13"/>
        <v>14</v>
      </c>
      <c r="D116" s="49">
        <f t="shared" si="13"/>
        <v>7815571</v>
      </c>
      <c r="E116" s="49">
        <f t="shared" si="13"/>
        <v>5309558.7</v>
      </c>
      <c r="F116" s="49">
        <f t="shared" si="13"/>
        <v>2506012.2999999998</v>
      </c>
      <c r="G116" s="49">
        <f t="shared" si="13"/>
        <v>807397.19</v>
      </c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x14ac:dyDescent="0.2">
      <c r="A118" s="26"/>
      <c r="B118" s="26"/>
      <c r="C118" s="26"/>
      <c r="D118" s="51"/>
      <c r="E118" s="51"/>
      <c r="F118" s="51"/>
      <c r="G118" s="51"/>
    </row>
    <row r="119" spans="1:7" ht="13.5" thickBot="1" x14ac:dyDescent="0.25">
      <c r="A119" s="24" t="s">
        <v>32</v>
      </c>
      <c r="B119" s="24"/>
      <c r="C119" s="32"/>
      <c r="D119" s="51"/>
      <c r="E119" s="51"/>
      <c r="F119" s="51"/>
      <c r="G119" s="51"/>
    </row>
    <row r="120" spans="1:7" ht="13.5" thickTop="1" x14ac:dyDescent="0.2">
      <c r="A120" s="33" t="s">
        <v>1</v>
      </c>
      <c r="B120" s="34" t="s">
        <v>2</v>
      </c>
      <c r="C120" s="34" t="s">
        <v>2</v>
      </c>
      <c r="D120" s="52" t="s">
        <v>7</v>
      </c>
      <c r="E120" s="52" t="s">
        <v>7</v>
      </c>
      <c r="F120" s="52" t="s">
        <v>5</v>
      </c>
      <c r="G120" s="53" t="s">
        <v>10</v>
      </c>
    </row>
    <row r="121" spans="1:7" ht="13.5" thickBot="1" x14ac:dyDescent="0.25">
      <c r="A121" s="36" t="s">
        <v>0</v>
      </c>
      <c r="B121" s="37" t="s">
        <v>3</v>
      </c>
      <c r="C121" s="37" t="s">
        <v>4</v>
      </c>
      <c r="D121" s="54" t="s">
        <v>8</v>
      </c>
      <c r="E121" s="54" t="s">
        <v>9</v>
      </c>
      <c r="F121" s="54" t="s">
        <v>6</v>
      </c>
      <c r="G121" s="55" t="s">
        <v>11</v>
      </c>
    </row>
    <row r="122" spans="1:7" ht="13.5" thickTop="1" x14ac:dyDescent="0.2">
      <c r="A122" s="26" t="s">
        <v>12</v>
      </c>
      <c r="B122" s="6">
        <v>565</v>
      </c>
      <c r="C122" s="6">
        <v>202</v>
      </c>
      <c r="D122" s="8">
        <v>12250573.5</v>
      </c>
      <c r="E122" s="8">
        <v>8229032.6500000004</v>
      </c>
      <c r="F122" s="8">
        <f>SUM(D122-E122)</f>
        <v>4021540.8499999996</v>
      </c>
      <c r="G122" s="8">
        <v>1045604.81</v>
      </c>
    </row>
    <row r="123" spans="1:7" x14ac:dyDescent="0.2">
      <c r="A123" s="26" t="s">
        <v>13</v>
      </c>
      <c r="B123" s="6">
        <v>242</v>
      </c>
      <c r="C123" s="6">
        <v>94</v>
      </c>
      <c r="D123" s="8">
        <v>4180173.5</v>
      </c>
      <c r="E123" s="8">
        <v>2913930</v>
      </c>
      <c r="F123" s="8">
        <f>SUM(D123-E123)</f>
        <v>1266243.5</v>
      </c>
      <c r="G123" s="8">
        <v>329224.86</v>
      </c>
    </row>
    <row r="124" spans="1:7" x14ac:dyDescent="0.2">
      <c r="A124" s="26" t="s">
        <v>14</v>
      </c>
      <c r="B124" s="6">
        <v>224</v>
      </c>
      <c r="C124" s="6">
        <v>6</v>
      </c>
      <c r="D124" s="8">
        <v>8869874</v>
      </c>
      <c r="E124" s="8">
        <v>6262303.5</v>
      </c>
      <c r="F124" s="8">
        <f>SUM(D124-E124)</f>
        <v>2607570.5</v>
      </c>
      <c r="G124" s="8">
        <v>847461.07</v>
      </c>
    </row>
    <row r="125" spans="1:7" x14ac:dyDescent="0.2">
      <c r="A125" s="30" t="s">
        <v>15</v>
      </c>
      <c r="B125" s="30">
        <f t="shared" ref="B125:G125" si="14">SUM(B122:B124)</f>
        <v>1031</v>
      </c>
      <c r="C125" s="30">
        <f t="shared" si="14"/>
        <v>302</v>
      </c>
      <c r="D125" s="49">
        <f t="shared" si="14"/>
        <v>25300621</v>
      </c>
      <c r="E125" s="49">
        <f t="shared" si="14"/>
        <v>17405266.149999999</v>
      </c>
      <c r="F125" s="49">
        <f t="shared" si="14"/>
        <v>7895354.8499999996</v>
      </c>
      <c r="G125" s="49">
        <f t="shared" si="14"/>
        <v>2222290.7399999998</v>
      </c>
    </row>
    <row r="126" spans="1:7" x14ac:dyDescent="0.2">
      <c r="A126" s="32"/>
      <c r="B126" s="32"/>
      <c r="C126" s="32"/>
      <c r="D126" s="51"/>
      <c r="E126" s="51"/>
      <c r="F126" s="51"/>
      <c r="G126" s="51"/>
    </row>
    <row r="127" spans="1:7" ht="13.5" thickBot="1" x14ac:dyDescent="0.25">
      <c r="A127" s="24" t="s">
        <v>33</v>
      </c>
      <c r="B127" s="24"/>
      <c r="C127" s="32"/>
      <c r="D127" s="51"/>
      <c r="E127" s="51"/>
      <c r="F127" s="51"/>
      <c r="G127" s="51"/>
    </row>
    <row r="128" spans="1:7" ht="13.5" thickTop="1" x14ac:dyDescent="0.2">
      <c r="A128" s="33" t="s">
        <v>1</v>
      </c>
      <c r="B128" s="34" t="s">
        <v>2</v>
      </c>
      <c r="C128" s="34" t="s">
        <v>2</v>
      </c>
      <c r="D128" s="52" t="s">
        <v>7</v>
      </c>
      <c r="E128" s="52" t="s">
        <v>7</v>
      </c>
      <c r="F128" s="52" t="s">
        <v>5</v>
      </c>
      <c r="G128" s="53" t="s">
        <v>10</v>
      </c>
    </row>
    <row r="129" spans="1:7" ht="13.5" thickBot="1" x14ac:dyDescent="0.25">
      <c r="A129" s="36" t="s">
        <v>0</v>
      </c>
      <c r="B129" s="37" t="s">
        <v>3</v>
      </c>
      <c r="C129" s="37" t="s">
        <v>4</v>
      </c>
      <c r="D129" s="54" t="s">
        <v>8</v>
      </c>
      <c r="E129" s="54" t="s">
        <v>9</v>
      </c>
      <c r="F129" s="54" t="s">
        <v>6</v>
      </c>
      <c r="G129" s="55" t="s">
        <v>11</v>
      </c>
    </row>
    <row r="130" spans="1:7" ht="13.5" thickTop="1" x14ac:dyDescent="0.2">
      <c r="A130" s="26" t="s">
        <v>12</v>
      </c>
      <c r="B130" s="6">
        <v>51</v>
      </c>
      <c r="C130" s="6">
        <v>17</v>
      </c>
      <c r="D130" s="8">
        <v>1214674</v>
      </c>
      <c r="E130" s="8">
        <v>837948.3</v>
      </c>
      <c r="F130" s="8">
        <f>SUM(D130-E130)</f>
        <v>376725.69999999995</v>
      </c>
      <c r="G130" s="8">
        <v>97949.119999999995</v>
      </c>
    </row>
    <row r="131" spans="1:7" x14ac:dyDescent="0.2">
      <c r="A131" s="26" t="s">
        <v>13</v>
      </c>
      <c r="B131" s="6">
        <v>26</v>
      </c>
      <c r="C131" s="6">
        <v>10</v>
      </c>
      <c r="D131" s="8">
        <v>687328</v>
      </c>
      <c r="E131" s="8">
        <v>474952.05</v>
      </c>
      <c r="F131" s="8">
        <f>SUM(D131-E131)</f>
        <v>212375.95</v>
      </c>
      <c r="G131" s="8">
        <v>55217.98</v>
      </c>
    </row>
    <row r="132" spans="1:7" x14ac:dyDescent="0.2">
      <c r="A132" s="26" t="s">
        <v>14</v>
      </c>
      <c r="B132" s="6">
        <v>45</v>
      </c>
      <c r="C132" s="6">
        <v>1</v>
      </c>
      <c r="D132" s="8">
        <v>2690442</v>
      </c>
      <c r="E132" s="8">
        <v>1838363.15</v>
      </c>
      <c r="F132" s="8">
        <f>SUM(D132-E132)</f>
        <v>852078.85000000009</v>
      </c>
      <c r="G132" s="8">
        <v>276925.76</v>
      </c>
    </row>
    <row r="133" spans="1:7" x14ac:dyDescent="0.2">
      <c r="A133" s="30" t="s">
        <v>15</v>
      </c>
      <c r="B133" s="30">
        <f t="shared" ref="B133:G133" si="15">SUM(B130:B132)</f>
        <v>122</v>
      </c>
      <c r="C133" s="30">
        <f t="shared" si="15"/>
        <v>28</v>
      </c>
      <c r="D133" s="49">
        <f t="shared" si="15"/>
        <v>4592444</v>
      </c>
      <c r="E133" s="49">
        <f t="shared" si="15"/>
        <v>3151263.5</v>
      </c>
      <c r="F133" s="49">
        <f t="shared" si="15"/>
        <v>1441180.5</v>
      </c>
      <c r="G133" s="49">
        <f t="shared" si="15"/>
        <v>430092.86</v>
      </c>
    </row>
    <row r="134" spans="1:7" x14ac:dyDescent="0.2">
      <c r="A134" s="32"/>
      <c r="B134" s="32"/>
      <c r="C134" s="32"/>
      <c r="D134" s="51"/>
      <c r="E134" s="51"/>
      <c r="F134" s="51"/>
      <c r="G134" s="51"/>
    </row>
    <row r="135" spans="1:7" ht="13.5" thickBot="1" x14ac:dyDescent="0.25">
      <c r="A135" s="24" t="s">
        <v>34</v>
      </c>
      <c r="B135" s="24"/>
      <c r="C135" s="32"/>
      <c r="D135" s="51"/>
      <c r="E135" s="51"/>
      <c r="F135" s="51"/>
      <c r="G135" s="51"/>
    </row>
    <row r="136" spans="1:7" ht="13.5" thickTop="1" x14ac:dyDescent="0.2">
      <c r="A136" s="33" t="s">
        <v>1</v>
      </c>
      <c r="B136" s="34" t="s">
        <v>2</v>
      </c>
      <c r="C136" s="34" t="s">
        <v>2</v>
      </c>
      <c r="D136" s="52" t="s">
        <v>7</v>
      </c>
      <c r="E136" s="52" t="s">
        <v>7</v>
      </c>
      <c r="F136" s="52" t="s">
        <v>5</v>
      </c>
      <c r="G136" s="53" t="s">
        <v>10</v>
      </c>
    </row>
    <row r="137" spans="1:7" ht="13.5" thickBot="1" x14ac:dyDescent="0.25">
      <c r="A137" s="36" t="s">
        <v>0</v>
      </c>
      <c r="B137" s="37" t="s">
        <v>3</v>
      </c>
      <c r="C137" s="37" t="s">
        <v>4</v>
      </c>
      <c r="D137" s="54" t="s">
        <v>8</v>
      </c>
      <c r="E137" s="54" t="s">
        <v>9</v>
      </c>
      <c r="F137" s="54" t="s">
        <v>6</v>
      </c>
      <c r="G137" s="55" t="s">
        <v>11</v>
      </c>
    </row>
    <row r="138" spans="1:7" ht="13.5" thickTop="1" x14ac:dyDescent="0.2">
      <c r="A138" s="26" t="s">
        <v>12</v>
      </c>
      <c r="B138" s="6">
        <v>34</v>
      </c>
      <c r="C138" s="6">
        <v>12</v>
      </c>
      <c r="D138" s="8">
        <v>848890</v>
      </c>
      <c r="E138" s="8">
        <v>570366.25</v>
      </c>
      <c r="F138" s="8">
        <f>SUM(D138-E138)</f>
        <v>278523.75</v>
      </c>
      <c r="G138" s="8">
        <v>72416.289999999994</v>
      </c>
    </row>
    <row r="139" spans="1:7" x14ac:dyDescent="0.2">
      <c r="A139" s="26" t="s">
        <v>13</v>
      </c>
      <c r="B139" s="6">
        <v>20</v>
      </c>
      <c r="C139" s="6">
        <v>7</v>
      </c>
      <c r="D139" s="8">
        <v>384989</v>
      </c>
      <c r="E139" s="8">
        <v>254347.75</v>
      </c>
      <c r="F139" s="8">
        <f>SUM(D139-E139)</f>
        <v>130641.25</v>
      </c>
      <c r="G139" s="8">
        <v>33966.800000000003</v>
      </c>
    </row>
    <row r="140" spans="1:7" x14ac:dyDescent="0.2">
      <c r="A140" s="26" t="s">
        <v>14</v>
      </c>
      <c r="B140" s="6">
        <v>108</v>
      </c>
      <c r="C140" s="6">
        <v>4</v>
      </c>
      <c r="D140" s="8">
        <v>5048109</v>
      </c>
      <c r="E140" s="8">
        <v>3615510.85</v>
      </c>
      <c r="F140" s="8">
        <f>SUM(D140-E140)</f>
        <v>1432598.15</v>
      </c>
      <c r="G140" s="8">
        <v>465594.64</v>
      </c>
    </row>
    <row r="141" spans="1:7" x14ac:dyDescent="0.2">
      <c r="A141" s="30" t="s">
        <v>15</v>
      </c>
      <c r="B141" s="30">
        <f t="shared" ref="B141:G141" si="16">SUM(B138:B140)</f>
        <v>162</v>
      </c>
      <c r="C141" s="30">
        <f t="shared" si="16"/>
        <v>23</v>
      </c>
      <c r="D141" s="49">
        <f t="shared" si="16"/>
        <v>6281988</v>
      </c>
      <c r="E141" s="49">
        <f t="shared" si="16"/>
        <v>4440224.8499999996</v>
      </c>
      <c r="F141" s="49">
        <f t="shared" si="16"/>
        <v>1841763.15</v>
      </c>
      <c r="G141" s="49">
        <f t="shared" si="16"/>
        <v>571977.73</v>
      </c>
    </row>
    <row r="142" spans="1:7" x14ac:dyDescent="0.2">
      <c r="A142" s="32"/>
      <c r="B142" s="32"/>
      <c r="C142" s="32"/>
      <c r="D142" s="51"/>
      <c r="E142" s="51"/>
      <c r="F142" s="51"/>
      <c r="G142" s="51"/>
    </row>
    <row r="143" spans="1:7" ht="13.5" thickBot="1" x14ac:dyDescent="0.25">
      <c r="A143" s="24" t="s">
        <v>35</v>
      </c>
      <c r="B143" s="24"/>
      <c r="C143" s="32"/>
      <c r="D143" s="51"/>
      <c r="E143" s="51"/>
      <c r="F143" s="51"/>
      <c r="G143" s="51"/>
    </row>
    <row r="144" spans="1:7" ht="13.5" thickTop="1" x14ac:dyDescent="0.2">
      <c r="A144" s="33" t="s">
        <v>1</v>
      </c>
      <c r="B144" s="34" t="s">
        <v>2</v>
      </c>
      <c r="C144" s="34" t="s">
        <v>2</v>
      </c>
      <c r="D144" s="52" t="s">
        <v>7</v>
      </c>
      <c r="E144" s="52" t="s">
        <v>7</v>
      </c>
      <c r="F144" s="52" t="s">
        <v>5</v>
      </c>
      <c r="G144" s="53" t="s">
        <v>10</v>
      </c>
    </row>
    <row r="145" spans="1:7" ht="13.5" thickBot="1" x14ac:dyDescent="0.25">
      <c r="A145" s="36" t="s">
        <v>0</v>
      </c>
      <c r="B145" s="37" t="s">
        <v>3</v>
      </c>
      <c r="C145" s="37" t="s">
        <v>4</v>
      </c>
      <c r="D145" s="54" t="s">
        <v>8</v>
      </c>
      <c r="E145" s="54" t="s">
        <v>9</v>
      </c>
      <c r="F145" s="54" t="s">
        <v>6</v>
      </c>
      <c r="G145" s="55" t="s">
        <v>11</v>
      </c>
    </row>
    <row r="146" spans="1:7" ht="13.5" thickTop="1" x14ac:dyDescent="0.2">
      <c r="A146" s="26" t="s">
        <v>13</v>
      </c>
      <c r="B146" s="6">
        <v>3</v>
      </c>
      <c r="C146" s="6">
        <v>1</v>
      </c>
      <c r="D146" s="8">
        <v>72190</v>
      </c>
      <c r="E146" s="8">
        <v>47952.45</v>
      </c>
      <c r="F146" s="8">
        <f>SUM(D146-E146)</f>
        <v>24237.550000000003</v>
      </c>
      <c r="G146" s="8">
        <v>6301.74</v>
      </c>
    </row>
    <row r="147" spans="1:7" x14ac:dyDescent="0.2">
      <c r="A147" s="26" t="s">
        <v>14</v>
      </c>
      <c r="B147" s="6">
        <v>75</v>
      </c>
      <c r="C147" s="6">
        <v>2</v>
      </c>
      <c r="D147" s="8">
        <v>2662504</v>
      </c>
      <c r="E147" s="8">
        <v>1880052.2</v>
      </c>
      <c r="F147" s="8">
        <f>SUM(D147-E147)</f>
        <v>782451.8</v>
      </c>
      <c r="G147" s="8">
        <v>254296.92</v>
      </c>
    </row>
    <row r="148" spans="1:7" x14ac:dyDescent="0.2">
      <c r="A148" s="30" t="s">
        <v>15</v>
      </c>
      <c r="B148" s="30">
        <f t="shared" ref="B148:G148" si="17">SUM(B146:B147)</f>
        <v>78</v>
      </c>
      <c r="C148" s="30">
        <f t="shared" si="17"/>
        <v>3</v>
      </c>
      <c r="D148" s="49">
        <f t="shared" si="17"/>
        <v>2734694</v>
      </c>
      <c r="E148" s="49">
        <f t="shared" si="17"/>
        <v>1928004.65</v>
      </c>
      <c r="F148" s="49">
        <f t="shared" si="17"/>
        <v>806689.35000000009</v>
      </c>
      <c r="G148" s="49">
        <f t="shared" si="17"/>
        <v>260598.66</v>
      </c>
    </row>
    <row r="149" spans="1:7" x14ac:dyDescent="0.2">
      <c r="A149" s="32"/>
      <c r="B149" s="32"/>
      <c r="C149" s="32"/>
      <c r="D149" s="51"/>
      <c r="E149" s="51"/>
      <c r="F149" s="51"/>
      <c r="G149" s="51"/>
    </row>
    <row r="150" spans="1:7" ht="13.5" thickBot="1" x14ac:dyDescent="0.25">
      <c r="A150" s="24" t="s">
        <v>36</v>
      </c>
      <c r="B150" s="24"/>
      <c r="C150" s="32"/>
      <c r="D150" s="51"/>
      <c r="E150" s="51"/>
      <c r="F150" s="51"/>
      <c r="G150" s="51"/>
    </row>
    <row r="151" spans="1:7" ht="13.5" thickTop="1" x14ac:dyDescent="0.2">
      <c r="A151" s="33" t="s">
        <v>1</v>
      </c>
      <c r="B151" s="34" t="s">
        <v>2</v>
      </c>
      <c r="C151" s="34" t="s">
        <v>2</v>
      </c>
      <c r="D151" s="52" t="s">
        <v>7</v>
      </c>
      <c r="E151" s="52" t="s">
        <v>7</v>
      </c>
      <c r="F151" s="52" t="s">
        <v>5</v>
      </c>
      <c r="G151" s="53" t="s">
        <v>10</v>
      </c>
    </row>
    <row r="152" spans="1:7" ht="13.5" thickBot="1" x14ac:dyDescent="0.25">
      <c r="A152" s="36" t="s">
        <v>0</v>
      </c>
      <c r="B152" s="37" t="s">
        <v>3</v>
      </c>
      <c r="C152" s="37" t="s">
        <v>4</v>
      </c>
      <c r="D152" s="54" t="s">
        <v>8</v>
      </c>
      <c r="E152" s="54" t="s">
        <v>9</v>
      </c>
      <c r="F152" s="54" t="s">
        <v>6</v>
      </c>
      <c r="G152" s="55" t="s">
        <v>11</v>
      </c>
    </row>
    <row r="153" spans="1:7" ht="13.5" thickTop="1" x14ac:dyDescent="0.2">
      <c r="A153" s="26" t="s">
        <v>12</v>
      </c>
      <c r="B153" s="3">
        <v>81</v>
      </c>
      <c r="C153" s="3">
        <v>27</v>
      </c>
      <c r="D153" s="1">
        <v>2156159</v>
      </c>
      <c r="E153" s="1">
        <v>1512425.25</v>
      </c>
      <c r="F153" s="1">
        <f>SUM(D153-E153)</f>
        <v>643733.75</v>
      </c>
      <c r="G153" s="1">
        <v>167371.20000000001</v>
      </c>
    </row>
    <row r="154" spans="1:7" x14ac:dyDescent="0.2">
      <c r="A154" s="26" t="s">
        <v>13</v>
      </c>
      <c r="B154" s="3">
        <v>84</v>
      </c>
      <c r="C154" s="3">
        <v>30</v>
      </c>
      <c r="D154" s="1">
        <v>2609387</v>
      </c>
      <c r="E154" s="1">
        <v>1813605.05</v>
      </c>
      <c r="F154" s="1">
        <f>SUM(D154-E154)</f>
        <v>795781.95</v>
      </c>
      <c r="G154" s="1">
        <v>206903.7</v>
      </c>
    </row>
    <row r="155" spans="1:7" x14ac:dyDescent="0.2">
      <c r="A155" s="26" t="s">
        <v>17</v>
      </c>
      <c r="B155" s="3">
        <v>115</v>
      </c>
      <c r="C155" s="3">
        <v>1</v>
      </c>
      <c r="D155" s="1">
        <v>5128107</v>
      </c>
      <c r="E155" s="1">
        <v>3613496.25</v>
      </c>
      <c r="F155" s="1">
        <f>SUM(D155-E155)</f>
        <v>1514610.75</v>
      </c>
      <c r="G155" s="1">
        <v>272630.33</v>
      </c>
    </row>
    <row r="156" spans="1:7" x14ac:dyDescent="0.2">
      <c r="A156" s="26" t="s">
        <v>14</v>
      </c>
      <c r="B156" s="6">
        <v>85</v>
      </c>
      <c r="C156" s="6">
        <v>2</v>
      </c>
      <c r="D156" s="8">
        <v>4447188</v>
      </c>
      <c r="E156" s="8">
        <v>3062596.5</v>
      </c>
      <c r="F156" s="8">
        <f>SUM(D156-E156)</f>
        <v>1384591.5</v>
      </c>
      <c r="G156" s="8">
        <v>449992.58</v>
      </c>
    </row>
    <row r="157" spans="1:7" x14ac:dyDescent="0.2">
      <c r="A157" s="30" t="s">
        <v>15</v>
      </c>
      <c r="B157" s="30">
        <f t="shared" ref="B157:G157" si="18">SUM(B153:B156)</f>
        <v>365</v>
      </c>
      <c r="C157" s="30">
        <f t="shared" si="18"/>
        <v>60</v>
      </c>
      <c r="D157" s="49">
        <f t="shared" si="18"/>
        <v>14340841</v>
      </c>
      <c r="E157" s="49">
        <f t="shared" si="18"/>
        <v>10002123.050000001</v>
      </c>
      <c r="F157" s="49">
        <f t="shared" si="18"/>
        <v>4338717.95</v>
      </c>
      <c r="G157" s="49">
        <f t="shared" si="18"/>
        <v>1096897.81</v>
      </c>
    </row>
    <row r="158" spans="1:7" x14ac:dyDescent="0.2">
      <c r="A158" s="26"/>
      <c r="B158" s="26"/>
      <c r="C158" s="26"/>
      <c r="D158" s="51"/>
      <c r="E158" s="51"/>
      <c r="F158" s="51"/>
      <c r="G158" s="51"/>
    </row>
    <row r="159" spans="1:7" ht="13.5" thickBot="1" x14ac:dyDescent="0.25">
      <c r="A159" s="24" t="s">
        <v>37</v>
      </c>
      <c r="B159" s="24"/>
      <c r="C159" s="32"/>
      <c r="D159" s="51"/>
      <c r="E159" s="51"/>
      <c r="F159" s="51"/>
      <c r="G159" s="51"/>
    </row>
    <row r="160" spans="1:7" ht="13.5" thickTop="1" x14ac:dyDescent="0.2">
      <c r="A160" s="33" t="s">
        <v>1</v>
      </c>
      <c r="B160" s="34" t="s">
        <v>2</v>
      </c>
      <c r="C160" s="34" t="s">
        <v>2</v>
      </c>
      <c r="D160" s="52" t="s">
        <v>7</v>
      </c>
      <c r="E160" s="52" t="s">
        <v>7</v>
      </c>
      <c r="F160" s="52" t="s">
        <v>5</v>
      </c>
      <c r="G160" s="53" t="s">
        <v>10</v>
      </c>
    </row>
    <row r="161" spans="1:7" ht="13.5" thickBot="1" x14ac:dyDescent="0.25">
      <c r="A161" s="36" t="s">
        <v>0</v>
      </c>
      <c r="B161" s="37" t="s">
        <v>3</v>
      </c>
      <c r="C161" s="37" t="s">
        <v>4</v>
      </c>
      <c r="D161" s="54" t="s">
        <v>8</v>
      </c>
      <c r="E161" s="54" t="s">
        <v>9</v>
      </c>
      <c r="F161" s="54" t="s">
        <v>6</v>
      </c>
      <c r="G161" s="55" t="s">
        <v>11</v>
      </c>
    </row>
    <row r="162" spans="1:7" ht="13.5" thickTop="1" x14ac:dyDescent="0.2">
      <c r="A162" s="26" t="s">
        <v>12</v>
      </c>
      <c r="B162" s="6">
        <v>39</v>
      </c>
      <c r="C162" s="6">
        <v>13</v>
      </c>
      <c r="D162" s="8">
        <v>905181</v>
      </c>
      <c r="E162" s="8">
        <v>595142.5</v>
      </c>
      <c r="F162" s="8">
        <f>SUM(D162-E162)</f>
        <v>310038.5</v>
      </c>
      <c r="G162" s="8">
        <v>80610.34</v>
      </c>
    </row>
    <row r="163" spans="1:7" x14ac:dyDescent="0.2">
      <c r="A163" s="26" t="s">
        <v>13</v>
      </c>
      <c r="B163" s="6">
        <v>30</v>
      </c>
      <c r="C163" s="6">
        <v>11</v>
      </c>
      <c r="D163" s="8">
        <v>552451</v>
      </c>
      <c r="E163" s="8">
        <v>359383.45</v>
      </c>
      <c r="F163" s="8">
        <f>SUM(D163-E163)</f>
        <v>193067.55</v>
      </c>
      <c r="G163" s="8">
        <v>50197.82</v>
      </c>
    </row>
    <row r="164" spans="1:7" x14ac:dyDescent="0.2">
      <c r="A164" s="26" t="s">
        <v>17</v>
      </c>
      <c r="B164" s="6">
        <v>61</v>
      </c>
      <c r="C164" s="6">
        <v>1</v>
      </c>
      <c r="D164" s="8">
        <v>2518533</v>
      </c>
      <c r="E164" s="8">
        <v>1842283.25</v>
      </c>
      <c r="F164" s="8">
        <f>SUM(D164-E164)</f>
        <v>676249.75</v>
      </c>
      <c r="G164" s="8">
        <v>121725.17</v>
      </c>
    </row>
    <row r="165" spans="1:7" x14ac:dyDescent="0.2">
      <c r="A165" s="26" t="s">
        <v>14</v>
      </c>
      <c r="B165" s="6">
        <v>83</v>
      </c>
      <c r="C165" s="6">
        <v>2</v>
      </c>
      <c r="D165" s="8">
        <v>4890599</v>
      </c>
      <c r="E165" s="8">
        <v>3480128.95</v>
      </c>
      <c r="F165" s="8">
        <f>SUM(D165-E165)</f>
        <v>1410470.0499999998</v>
      </c>
      <c r="G165" s="8">
        <v>458403.08</v>
      </c>
    </row>
    <row r="166" spans="1:7" x14ac:dyDescent="0.2">
      <c r="A166" s="30" t="s">
        <v>15</v>
      </c>
      <c r="B166" s="30">
        <f t="shared" ref="B166:G166" si="19">SUM(B162:B165)</f>
        <v>213</v>
      </c>
      <c r="C166" s="30">
        <f t="shared" si="19"/>
        <v>27</v>
      </c>
      <c r="D166" s="49">
        <f t="shared" si="19"/>
        <v>8866764</v>
      </c>
      <c r="E166" s="49">
        <f t="shared" si="19"/>
        <v>6276938.1500000004</v>
      </c>
      <c r="F166" s="49">
        <f t="shared" si="19"/>
        <v>2589825.8499999996</v>
      </c>
      <c r="G166" s="49">
        <f t="shared" si="19"/>
        <v>710936.41</v>
      </c>
    </row>
    <row r="167" spans="1:7" x14ac:dyDescent="0.2">
      <c r="A167" s="32"/>
      <c r="B167" s="32"/>
      <c r="C167" s="32"/>
      <c r="D167" s="51"/>
      <c r="E167" s="51"/>
      <c r="F167" s="51"/>
      <c r="G167" s="51"/>
    </row>
    <row r="168" spans="1:7" ht="13.5" thickBot="1" x14ac:dyDescent="0.25">
      <c r="A168" s="24" t="s">
        <v>38</v>
      </c>
      <c r="B168" s="24"/>
      <c r="C168" s="32"/>
      <c r="D168" s="51"/>
      <c r="E168" s="51"/>
      <c r="F168" s="51"/>
      <c r="G168" s="51"/>
    </row>
    <row r="169" spans="1:7" ht="13.5" thickTop="1" x14ac:dyDescent="0.2">
      <c r="A169" s="33" t="s">
        <v>1</v>
      </c>
      <c r="B169" s="34" t="s">
        <v>2</v>
      </c>
      <c r="C169" s="34" t="s">
        <v>2</v>
      </c>
      <c r="D169" s="52" t="s">
        <v>7</v>
      </c>
      <c r="E169" s="52" t="s">
        <v>7</v>
      </c>
      <c r="F169" s="52" t="s">
        <v>5</v>
      </c>
      <c r="G169" s="53" t="s">
        <v>10</v>
      </c>
    </row>
    <row r="170" spans="1:7" ht="13.5" thickBot="1" x14ac:dyDescent="0.25">
      <c r="A170" s="36" t="s">
        <v>0</v>
      </c>
      <c r="B170" s="37" t="s">
        <v>3</v>
      </c>
      <c r="C170" s="37" t="s">
        <v>4</v>
      </c>
      <c r="D170" s="54" t="s">
        <v>8</v>
      </c>
      <c r="E170" s="54" t="s">
        <v>9</v>
      </c>
      <c r="F170" s="54" t="s">
        <v>6</v>
      </c>
      <c r="G170" s="55" t="s">
        <v>11</v>
      </c>
    </row>
    <row r="171" spans="1:7" ht="13.5" thickTop="1" x14ac:dyDescent="0.2">
      <c r="A171" s="26" t="s">
        <v>12</v>
      </c>
      <c r="B171" s="6">
        <v>3</v>
      </c>
      <c r="C171" s="6">
        <v>1</v>
      </c>
      <c r="D171" s="8">
        <v>86509</v>
      </c>
      <c r="E171" s="8">
        <v>52782.3</v>
      </c>
      <c r="F171" s="8">
        <f>SUM(D171-E171)</f>
        <v>33726.699999999997</v>
      </c>
      <c r="G171" s="8">
        <v>8768.9599999999991</v>
      </c>
    </row>
    <row r="172" spans="1:7" x14ac:dyDescent="0.2">
      <c r="A172" s="26" t="s">
        <v>13</v>
      </c>
      <c r="B172" s="6">
        <v>3</v>
      </c>
      <c r="C172" s="6">
        <v>1</v>
      </c>
      <c r="D172" s="8">
        <v>49674</v>
      </c>
      <c r="E172" s="8">
        <v>35838.1</v>
      </c>
      <c r="F172" s="8">
        <f>SUM(D172-E172)</f>
        <v>13835.900000000001</v>
      </c>
      <c r="G172" s="8">
        <v>3597.35</v>
      </c>
    </row>
    <row r="173" spans="1:7" x14ac:dyDescent="0.2">
      <c r="A173" s="26" t="s">
        <v>14</v>
      </c>
      <c r="B173" s="6">
        <v>452</v>
      </c>
      <c r="C173" s="6">
        <v>10</v>
      </c>
      <c r="D173" s="8">
        <v>25005927</v>
      </c>
      <c r="E173" s="8">
        <v>17872895.850000001</v>
      </c>
      <c r="F173" s="8">
        <f>SUM(D173-E173)</f>
        <v>7133031.1499999985</v>
      </c>
      <c r="G173" s="8">
        <v>2318236.56</v>
      </c>
    </row>
    <row r="174" spans="1:7" x14ac:dyDescent="0.2">
      <c r="A174" s="30" t="s">
        <v>15</v>
      </c>
      <c r="B174" s="30">
        <f t="shared" ref="B174:G174" si="20">SUM(B171:B173)</f>
        <v>458</v>
      </c>
      <c r="C174" s="30">
        <f t="shared" si="20"/>
        <v>12</v>
      </c>
      <c r="D174" s="49">
        <f t="shared" si="20"/>
        <v>25142110</v>
      </c>
      <c r="E174" s="49">
        <f t="shared" si="20"/>
        <v>17961516.25</v>
      </c>
      <c r="F174" s="49">
        <f t="shared" si="20"/>
        <v>7180593.7499999981</v>
      </c>
      <c r="G174" s="49">
        <f t="shared" si="20"/>
        <v>2330602.87</v>
      </c>
    </row>
    <row r="175" spans="1:7" x14ac:dyDescent="0.2">
      <c r="A175" s="32"/>
      <c r="B175" s="32"/>
      <c r="C175" s="32"/>
      <c r="D175" s="51"/>
      <c r="E175" s="51"/>
      <c r="F175" s="51"/>
      <c r="G175" s="51"/>
    </row>
    <row r="176" spans="1:7" ht="13.5" thickBot="1" x14ac:dyDescent="0.25">
      <c r="A176" s="24" t="s">
        <v>39</v>
      </c>
      <c r="B176" s="24"/>
      <c r="C176" s="32"/>
      <c r="D176" s="51"/>
      <c r="E176" s="51"/>
      <c r="F176" s="51"/>
      <c r="G176" s="51"/>
    </row>
    <row r="177" spans="1:8" ht="13.5" thickTop="1" x14ac:dyDescent="0.2">
      <c r="A177" s="33" t="s">
        <v>1</v>
      </c>
      <c r="B177" s="34" t="s">
        <v>2</v>
      </c>
      <c r="C177" s="34" t="s">
        <v>2</v>
      </c>
      <c r="D177" s="52" t="s">
        <v>7</v>
      </c>
      <c r="E177" s="52" t="s">
        <v>7</v>
      </c>
      <c r="F177" s="52" t="s">
        <v>5</v>
      </c>
      <c r="G177" s="53" t="s">
        <v>10</v>
      </c>
    </row>
    <row r="178" spans="1:8" ht="13.5" thickBot="1" x14ac:dyDescent="0.25">
      <c r="A178" s="36" t="s">
        <v>0</v>
      </c>
      <c r="B178" s="37" t="s">
        <v>3</v>
      </c>
      <c r="C178" s="37" t="s">
        <v>4</v>
      </c>
      <c r="D178" s="54" t="s">
        <v>8</v>
      </c>
      <c r="E178" s="54" t="s">
        <v>9</v>
      </c>
      <c r="F178" s="54" t="s">
        <v>6</v>
      </c>
      <c r="G178" s="55" t="s">
        <v>11</v>
      </c>
      <c r="H178" s="71"/>
    </row>
    <row r="179" spans="1:8" ht="13.5" thickTop="1" x14ac:dyDescent="0.2">
      <c r="A179" s="26" t="s">
        <v>12</v>
      </c>
      <c r="B179" s="6">
        <v>32</v>
      </c>
      <c r="C179" s="6">
        <v>11</v>
      </c>
      <c r="D179" s="8">
        <v>478724.5</v>
      </c>
      <c r="E179" s="8">
        <v>332113.45</v>
      </c>
      <c r="F179" s="8">
        <f>SUM(D179-E179)</f>
        <v>146611.04999999999</v>
      </c>
      <c r="G179" s="8">
        <v>38119.050000000003</v>
      </c>
      <c r="H179" s="72"/>
    </row>
    <row r="180" spans="1:8" x14ac:dyDescent="0.2">
      <c r="A180" s="26" t="s">
        <v>13</v>
      </c>
      <c r="B180" s="6">
        <v>10</v>
      </c>
      <c r="C180" s="6">
        <v>3</v>
      </c>
      <c r="D180" s="8">
        <v>235905</v>
      </c>
      <c r="E180" s="8">
        <v>170116.95</v>
      </c>
      <c r="F180" s="8">
        <f>SUM(D180-E180)</f>
        <v>65788.049999999988</v>
      </c>
      <c r="G180" s="8">
        <v>17104.900000000001</v>
      </c>
      <c r="H180" s="72"/>
    </row>
    <row r="181" spans="1:8" x14ac:dyDescent="0.2">
      <c r="A181" s="26" t="s">
        <v>14</v>
      </c>
      <c r="B181" s="6">
        <v>286</v>
      </c>
      <c r="C181" s="6">
        <v>7</v>
      </c>
      <c r="D181" s="8">
        <v>12165363</v>
      </c>
      <c r="E181" s="8">
        <v>8688779.5</v>
      </c>
      <c r="F181" s="8">
        <f>SUM(D181-E181)</f>
        <v>3476583.5</v>
      </c>
      <c r="G181" s="8">
        <v>1129890.6299999999</v>
      </c>
      <c r="H181" s="72"/>
    </row>
    <row r="182" spans="1:8" x14ac:dyDescent="0.2">
      <c r="A182" s="30" t="s">
        <v>15</v>
      </c>
      <c r="B182" s="30">
        <f t="shared" ref="B182:G182" si="21">SUM(B179:B181)</f>
        <v>328</v>
      </c>
      <c r="C182" s="30">
        <f t="shared" si="21"/>
        <v>21</v>
      </c>
      <c r="D182" s="49">
        <f t="shared" si="21"/>
        <v>12879992.5</v>
      </c>
      <c r="E182" s="49">
        <f t="shared" si="21"/>
        <v>9191009.9000000004</v>
      </c>
      <c r="F182" s="49">
        <f t="shared" si="21"/>
        <v>3688982.6</v>
      </c>
      <c r="G182" s="49">
        <f t="shared" si="21"/>
        <v>1185114.5799999998</v>
      </c>
      <c r="H182" s="71"/>
    </row>
    <row r="183" spans="1:8" x14ac:dyDescent="0.2">
      <c r="A183" s="32"/>
      <c r="B183" s="32"/>
      <c r="C183" s="32"/>
      <c r="D183" s="51"/>
      <c r="E183" s="51"/>
      <c r="F183" s="51"/>
      <c r="G183" s="51"/>
    </row>
    <row r="184" spans="1:8" ht="13.5" thickBot="1" x14ac:dyDescent="0.25">
      <c r="A184" s="24" t="s">
        <v>40</v>
      </c>
      <c r="B184" s="24"/>
      <c r="C184" s="32"/>
      <c r="D184" s="51"/>
      <c r="E184" s="51"/>
      <c r="F184" s="51"/>
      <c r="G184" s="51"/>
    </row>
    <row r="185" spans="1:8" ht="13.5" thickTop="1" x14ac:dyDescent="0.2">
      <c r="A185" s="33" t="s">
        <v>1</v>
      </c>
      <c r="B185" s="34" t="s">
        <v>2</v>
      </c>
      <c r="C185" s="34" t="s">
        <v>2</v>
      </c>
      <c r="D185" s="52" t="s">
        <v>7</v>
      </c>
      <c r="E185" s="52" t="s">
        <v>7</v>
      </c>
      <c r="F185" s="52" t="s">
        <v>5</v>
      </c>
      <c r="G185" s="53" t="s">
        <v>10</v>
      </c>
    </row>
    <row r="186" spans="1:8" ht="13.5" thickBot="1" x14ac:dyDescent="0.25">
      <c r="A186" s="36" t="s">
        <v>0</v>
      </c>
      <c r="B186" s="37" t="s">
        <v>3</v>
      </c>
      <c r="C186" s="37" t="s">
        <v>4</v>
      </c>
      <c r="D186" s="54" t="s">
        <v>8</v>
      </c>
      <c r="E186" s="54" t="s">
        <v>9</v>
      </c>
      <c r="F186" s="54" t="s">
        <v>6</v>
      </c>
      <c r="G186" s="55" t="s">
        <v>11</v>
      </c>
    </row>
    <row r="187" spans="1:8" ht="13.5" thickTop="1" x14ac:dyDescent="0.2">
      <c r="A187" s="26" t="s">
        <v>12</v>
      </c>
      <c r="B187" s="6">
        <v>68</v>
      </c>
      <c r="C187" s="6">
        <v>23</v>
      </c>
      <c r="D187" s="8">
        <v>1463362.25</v>
      </c>
      <c r="E187" s="8">
        <v>1031906.3</v>
      </c>
      <c r="F187" s="8">
        <f>SUM(D187-E187)</f>
        <v>431455.94999999995</v>
      </c>
      <c r="G187" s="8">
        <v>112178.79</v>
      </c>
    </row>
    <row r="188" spans="1:8" x14ac:dyDescent="0.2">
      <c r="A188" s="26" t="s">
        <v>13</v>
      </c>
      <c r="B188" s="6">
        <v>17</v>
      </c>
      <c r="C188" s="6">
        <v>6</v>
      </c>
      <c r="D188" s="8">
        <v>187842</v>
      </c>
      <c r="E188" s="8">
        <v>138061.15</v>
      </c>
      <c r="F188" s="8">
        <f>SUM(D188-E188)</f>
        <v>49780.850000000006</v>
      </c>
      <c r="G188" s="8">
        <v>12943.11</v>
      </c>
    </row>
    <row r="189" spans="1:8" x14ac:dyDescent="0.2">
      <c r="A189" s="26" t="s">
        <v>17</v>
      </c>
      <c r="B189" s="6">
        <v>76</v>
      </c>
      <c r="C189" s="6">
        <v>1</v>
      </c>
      <c r="D189" s="8">
        <v>3329836</v>
      </c>
      <c r="E189" s="8">
        <v>2404105.0499999998</v>
      </c>
      <c r="F189" s="8">
        <f>SUM(D189-E189)</f>
        <v>925730.95000000019</v>
      </c>
      <c r="G189" s="8">
        <v>166631.82</v>
      </c>
    </row>
    <row r="190" spans="1:8" x14ac:dyDescent="0.2">
      <c r="A190" s="26" t="s">
        <v>14</v>
      </c>
      <c r="B190" s="6">
        <v>222</v>
      </c>
      <c r="C190" s="6">
        <v>6</v>
      </c>
      <c r="D190" s="8">
        <v>12442476</v>
      </c>
      <c r="E190" s="8">
        <v>9074330.4499999993</v>
      </c>
      <c r="F190" s="8">
        <f>SUM(D190-E190)</f>
        <v>3368145.5500000007</v>
      </c>
      <c r="G190" s="8">
        <v>1094647.98</v>
      </c>
    </row>
    <row r="191" spans="1:8" x14ac:dyDescent="0.2">
      <c r="A191" s="30" t="s">
        <v>15</v>
      </c>
      <c r="B191" s="30">
        <f t="shared" ref="B191:G191" si="22">SUM(B187:B190)</f>
        <v>383</v>
      </c>
      <c r="C191" s="30">
        <f t="shared" si="22"/>
        <v>36</v>
      </c>
      <c r="D191" s="49">
        <f t="shared" si="22"/>
        <v>17423516.25</v>
      </c>
      <c r="E191" s="49">
        <f t="shared" si="22"/>
        <v>12648402.949999999</v>
      </c>
      <c r="F191" s="49">
        <f t="shared" si="22"/>
        <v>4775113.3000000007</v>
      </c>
      <c r="G191" s="49">
        <f t="shared" si="22"/>
        <v>1386401.7</v>
      </c>
    </row>
    <row r="192" spans="1:8" x14ac:dyDescent="0.2">
      <c r="A192" s="32"/>
      <c r="B192" s="32"/>
      <c r="C192" s="32"/>
      <c r="D192" s="51"/>
      <c r="E192" s="51"/>
      <c r="F192" s="51"/>
      <c r="G192" s="51"/>
    </row>
    <row r="193" spans="1:7" ht="13.5" thickBot="1" x14ac:dyDescent="0.25">
      <c r="A193" s="24" t="s">
        <v>41</v>
      </c>
      <c r="B193" s="24"/>
      <c r="C193" s="32"/>
      <c r="D193" s="51"/>
      <c r="E193" s="51"/>
      <c r="F193" s="51"/>
      <c r="G193" s="51"/>
    </row>
    <row r="194" spans="1:7" ht="13.5" thickTop="1" x14ac:dyDescent="0.2">
      <c r="A194" s="33"/>
      <c r="B194" s="34" t="s">
        <v>2</v>
      </c>
      <c r="C194" s="34" t="s">
        <v>2</v>
      </c>
      <c r="D194" s="52" t="s">
        <v>7</v>
      </c>
      <c r="E194" s="52" t="s">
        <v>7</v>
      </c>
      <c r="F194" s="52" t="s">
        <v>5</v>
      </c>
      <c r="G194" s="53" t="s">
        <v>10</v>
      </c>
    </row>
    <row r="195" spans="1:7" ht="13.5" thickBot="1" x14ac:dyDescent="0.25">
      <c r="A195" s="36" t="s">
        <v>0</v>
      </c>
      <c r="B195" s="37" t="s">
        <v>3</v>
      </c>
      <c r="C195" s="37" t="s">
        <v>4</v>
      </c>
      <c r="D195" s="54" t="s">
        <v>8</v>
      </c>
      <c r="E195" s="54" t="s">
        <v>9</v>
      </c>
      <c r="F195" s="54" t="s">
        <v>6</v>
      </c>
      <c r="G195" s="55" t="s">
        <v>11</v>
      </c>
    </row>
    <row r="196" spans="1:7" ht="13.5" thickTop="1" x14ac:dyDescent="0.2">
      <c r="A196" s="26" t="s">
        <v>12</v>
      </c>
      <c r="B196" s="6">
        <v>98</v>
      </c>
      <c r="C196" s="6">
        <v>33</v>
      </c>
      <c r="D196" s="8">
        <v>1747425</v>
      </c>
      <c r="E196" s="8">
        <v>1258334.55</v>
      </c>
      <c r="F196" s="8">
        <f>SUM(D196-E196)</f>
        <v>489090.44999999995</v>
      </c>
      <c r="G196" s="8">
        <v>127163.73</v>
      </c>
    </row>
    <row r="197" spans="1:7" x14ac:dyDescent="0.2">
      <c r="A197" s="26" t="s">
        <v>13</v>
      </c>
      <c r="B197" s="6">
        <v>35</v>
      </c>
      <c r="C197" s="6">
        <v>12</v>
      </c>
      <c r="D197" s="8">
        <v>921561.5</v>
      </c>
      <c r="E197" s="8">
        <v>650258.80000000005</v>
      </c>
      <c r="F197" s="8">
        <f>SUM(D197-E197)</f>
        <v>271302.69999999995</v>
      </c>
      <c r="G197" s="8">
        <v>70538.84</v>
      </c>
    </row>
    <row r="198" spans="1:7" x14ac:dyDescent="0.2">
      <c r="A198" s="26" t="s">
        <v>17</v>
      </c>
      <c r="B198" s="6">
        <v>56</v>
      </c>
      <c r="C198" s="6">
        <v>1</v>
      </c>
      <c r="D198" s="8">
        <v>916656</v>
      </c>
      <c r="E198" s="8">
        <v>639714.75</v>
      </c>
      <c r="F198" s="8">
        <f>SUM(D198-E198)</f>
        <v>276941.25</v>
      </c>
      <c r="G198" s="8">
        <v>49849.58</v>
      </c>
    </row>
    <row r="199" spans="1:7" x14ac:dyDescent="0.2">
      <c r="A199" s="26" t="s">
        <v>14</v>
      </c>
      <c r="B199" s="6">
        <v>372</v>
      </c>
      <c r="C199" s="6">
        <v>9</v>
      </c>
      <c r="D199" s="8">
        <v>16578259</v>
      </c>
      <c r="E199" s="8">
        <v>11675530.5</v>
      </c>
      <c r="F199" s="8">
        <f>SUM(D199-E199)</f>
        <v>4902728.5</v>
      </c>
      <c r="G199" s="8">
        <v>1593388.07</v>
      </c>
    </row>
    <row r="200" spans="1:7" x14ac:dyDescent="0.2">
      <c r="A200" s="30" t="s">
        <v>15</v>
      </c>
      <c r="B200" s="30">
        <f t="shared" ref="B200:G200" si="23">SUM(B196:B199)</f>
        <v>561</v>
      </c>
      <c r="C200" s="30">
        <f t="shared" si="23"/>
        <v>55</v>
      </c>
      <c r="D200" s="49">
        <f t="shared" si="23"/>
        <v>20163901.5</v>
      </c>
      <c r="E200" s="49">
        <f t="shared" si="23"/>
        <v>14223838.6</v>
      </c>
      <c r="F200" s="49">
        <f t="shared" si="23"/>
        <v>5940062.9000000004</v>
      </c>
      <c r="G200" s="49">
        <f t="shared" si="23"/>
        <v>1840940.2200000002</v>
      </c>
    </row>
    <row r="201" spans="1:7" x14ac:dyDescent="0.2">
      <c r="A201" s="32"/>
      <c r="B201" s="32"/>
      <c r="C201" s="32"/>
      <c r="D201" s="51"/>
      <c r="E201" s="51"/>
      <c r="F201" s="51"/>
      <c r="G201" s="51"/>
    </row>
    <row r="202" spans="1:7" ht="13.5" thickBot="1" x14ac:dyDescent="0.25">
      <c r="A202" s="24" t="s">
        <v>42</v>
      </c>
      <c r="B202" s="24"/>
      <c r="C202" s="32"/>
      <c r="D202" s="51"/>
      <c r="E202" s="51"/>
      <c r="F202" s="51"/>
      <c r="G202" s="51"/>
    </row>
    <row r="203" spans="1:7" ht="13.5" thickTop="1" x14ac:dyDescent="0.2">
      <c r="A203" s="33" t="s">
        <v>1</v>
      </c>
      <c r="B203" s="34" t="s">
        <v>2</v>
      </c>
      <c r="C203" s="34" t="s">
        <v>2</v>
      </c>
      <c r="D203" s="52" t="s">
        <v>7</v>
      </c>
      <c r="E203" s="52" t="s">
        <v>7</v>
      </c>
      <c r="F203" s="52" t="s">
        <v>5</v>
      </c>
      <c r="G203" s="53" t="s">
        <v>10</v>
      </c>
    </row>
    <row r="204" spans="1:7" ht="13.5" thickBot="1" x14ac:dyDescent="0.25">
      <c r="A204" s="36" t="s">
        <v>0</v>
      </c>
      <c r="B204" s="37" t="s">
        <v>3</v>
      </c>
      <c r="C204" s="37" t="s">
        <v>4</v>
      </c>
      <c r="D204" s="54" t="s">
        <v>8</v>
      </c>
      <c r="E204" s="54" t="s">
        <v>9</v>
      </c>
      <c r="F204" s="54" t="s">
        <v>6</v>
      </c>
      <c r="G204" s="55" t="s">
        <v>11</v>
      </c>
    </row>
    <row r="205" spans="1:7" ht="13.5" thickTop="1" x14ac:dyDescent="0.2">
      <c r="A205" s="26" t="s">
        <v>12</v>
      </c>
      <c r="B205" s="6">
        <v>119</v>
      </c>
      <c r="C205" s="6">
        <v>41</v>
      </c>
      <c r="D205" s="8">
        <v>2657148</v>
      </c>
      <c r="E205" s="8">
        <v>1806178.6</v>
      </c>
      <c r="F205" s="8">
        <f>SUM(D205-E205)</f>
        <v>850969.39999999991</v>
      </c>
      <c r="G205" s="8">
        <v>221252.33</v>
      </c>
    </row>
    <row r="206" spans="1:7" x14ac:dyDescent="0.2">
      <c r="A206" s="26" t="s">
        <v>13</v>
      </c>
      <c r="B206" s="6">
        <v>32</v>
      </c>
      <c r="C206" s="6">
        <v>11</v>
      </c>
      <c r="D206" s="8">
        <v>776609</v>
      </c>
      <c r="E206" s="8">
        <v>539944.94999999995</v>
      </c>
      <c r="F206" s="8">
        <f>SUM(D206-E206)</f>
        <v>236664.05000000005</v>
      </c>
      <c r="G206" s="8">
        <v>61532.77</v>
      </c>
    </row>
    <row r="207" spans="1:7" x14ac:dyDescent="0.2">
      <c r="A207" s="26" t="s">
        <v>16</v>
      </c>
      <c r="B207" s="6">
        <v>18</v>
      </c>
      <c r="C207" s="6">
        <v>1</v>
      </c>
      <c r="D207" s="8">
        <v>357959</v>
      </c>
      <c r="E207" s="8">
        <v>277251.90000000002</v>
      </c>
      <c r="F207" s="8">
        <f>SUM(D207-E207)</f>
        <v>80707.099999999977</v>
      </c>
      <c r="G207" s="8">
        <v>20983.88</v>
      </c>
    </row>
    <row r="208" spans="1:7" x14ac:dyDescent="0.2">
      <c r="A208" s="26" t="s">
        <v>17</v>
      </c>
      <c r="B208" s="6">
        <v>100</v>
      </c>
      <c r="C208" s="6">
        <v>2</v>
      </c>
      <c r="D208" s="8">
        <v>1898061</v>
      </c>
      <c r="E208" s="8">
        <v>1328929</v>
      </c>
      <c r="F208" s="8">
        <f>SUM(D208-E208)</f>
        <v>569132</v>
      </c>
      <c r="G208" s="8">
        <v>102443.95</v>
      </c>
    </row>
    <row r="209" spans="1:7" x14ac:dyDescent="0.2">
      <c r="A209" s="26" t="s">
        <v>14</v>
      </c>
      <c r="B209" s="6">
        <v>673</v>
      </c>
      <c r="C209" s="6">
        <v>16</v>
      </c>
      <c r="D209" s="8">
        <v>40227785</v>
      </c>
      <c r="E209" s="8">
        <v>28403302.25</v>
      </c>
      <c r="F209" s="8">
        <f>SUM(D209-E209)</f>
        <v>11824482.75</v>
      </c>
      <c r="G209" s="8">
        <v>3842959.24</v>
      </c>
    </row>
    <row r="210" spans="1:7" x14ac:dyDescent="0.2">
      <c r="A210" s="30" t="s">
        <v>15</v>
      </c>
      <c r="B210" s="30">
        <f t="shared" ref="B210:G210" si="24">SUM(B205:B209)</f>
        <v>942</v>
      </c>
      <c r="C210" s="30">
        <f t="shared" si="24"/>
        <v>71</v>
      </c>
      <c r="D210" s="49">
        <f t="shared" si="24"/>
        <v>45917562</v>
      </c>
      <c r="E210" s="49">
        <f t="shared" si="24"/>
        <v>32355606.699999999</v>
      </c>
      <c r="F210" s="49">
        <f t="shared" si="24"/>
        <v>13561955.300000001</v>
      </c>
      <c r="G210" s="49">
        <f t="shared" si="24"/>
        <v>4249172.17</v>
      </c>
    </row>
    <row r="211" spans="1:7" x14ac:dyDescent="0.2">
      <c r="A211" s="32"/>
      <c r="B211" s="32"/>
      <c r="C211" s="32"/>
      <c r="D211" s="51"/>
      <c r="E211" s="51"/>
      <c r="F211" s="51"/>
      <c r="G211" s="51"/>
    </row>
    <row r="212" spans="1:7" ht="13.5" thickBot="1" x14ac:dyDescent="0.25">
      <c r="A212" s="24" t="s">
        <v>43</v>
      </c>
      <c r="B212" s="24"/>
      <c r="C212" s="32"/>
      <c r="D212" s="51"/>
      <c r="E212" s="51"/>
      <c r="F212" s="51"/>
      <c r="G212" s="51"/>
    </row>
    <row r="213" spans="1:7" ht="13.5" thickTop="1" x14ac:dyDescent="0.2">
      <c r="A213" s="33" t="s">
        <v>1</v>
      </c>
      <c r="B213" s="34" t="s">
        <v>2</v>
      </c>
      <c r="C213" s="34" t="s">
        <v>2</v>
      </c>
      <c r="D213" s="52" t="s">
        <v>7</v>
      </c>
      <c r="E213" s="52" t="s">
        <v>7</v>
      </c>
      <c r="F213" s="52" t="s">
        <v>5</v>
      </c>
      <c r="G213" s="53" t="s">
        <v>10</v>
      </c>
    </row>
    <row r="214" spans="1:7" ht="13.5" thickBot="1" x14ac:dyDescent="0.25">
      <c r="A214" s="36" t="s">
        <v>0</v>
      </c>
      <c r="B214" s="37" t="s">
        <v>3</v>
      </c>
      <c r="C214" s="37" t="s">
        <v>4</v>
      </c>
      <c r="D214" s="54" t="s">
        <v>8</v>
      </c>
      <c r="E214" s="54" t="s">
        <v>9</v>
      </c>
      <c r="F214" s="54" t="s">
        <v>6</v>
      </c>
      <c r="G214" s="55" t="s">
        <v>11</v>
      </c>
    </row>
    <row r="215" spans="1:7" ht="13.5" thickTop="1" x14ac:dyDescent="0.2">
      <c r="A215" s="26" t="s">
        <v>12</v>
      </c>
      <c r="B215" s="6">
        <v>114</v>
      </c>
      <c r="C215" s="6">
        <v>38</v>
      </c>
      <c r="D215" s="8">
        <v>2106532</v>
      </c>
      <c r="E215" s="8">
        <v>1452380.1</v>
      </c>
      <c r="F215" s="8">
        <f>SUM(D215-E215)</f>
        <v>654151.89999999991</v>
      </c>
      <c r="G215" s="8">
        <v>170079.86</v>
      </c>
    </row>
    <row r="216" spans="1:7" x14ac:dyDescent="0.2">
      <c r="A216" s="26" t="s">
        <v>13</v>
      </c>
      <c r="B216" s="6">
        <v>15</v>
      </c>
      <c r="C216" s="6">
        <v>5</v>
      </c>
      <c r="D216" s="8">
        <v>77609.75</v>
      </c>
      <c r="E216" s="8">
        <v>60403.35</v>
      </c>
      <c r="F216" s="8">
        <f>SUM(D216-E216)</f>
        <v>17206.400000000001</v>
      </c>
      <c r="G216" s="8">
        <v>4473.7700000000004</v>
      </c>
    </row>
    <row r="217" spans="1:7" x14ac:dyDescent="0.2">
      <c r="A217" s="26" t="s">
        <v>16</v>
      </c>
      <c r="B217" s="6">
        <v>6</v>
      </c>
      <c r="C217" s="6">
        <v>1</v>
      </c>
      <c r="D217" s="8">
        <v>89092</v>
      </c>
      <c r="E217" s="8">
        <v>54835.1</v>
      </c>
      <c r="F217" s="8">
        <f>SUM(D217-E217)</f>
        <v>34256.9</v>
      </c>
      <c r="G217" s="8">
        <v>8906.81</v>
      </c>
    </row>
    <row r="218" spans="1:7" x14ac:dyDescent="0.2">
      <c r="A218" s="26" t="s">
        <v>14</v>
      </c>
      <c r="B218" s="6">
        <v>213</v>
      </c>
      <c r="C218" s="6">
        <v>6</v>
      </c>
      <c r="D218" s="8">
        <v>7690875</v>
      </c>
      <c r="E218" s="8">
        <v>5466174.5</v>
      </c>
      <c r="F218" s="8">
        <f>SUM(D218-E218)</f>
        <v>2224700.5</v>
      </c>
      <c r="G218" s="8">
        <v>723028.3</v>
      </c>
    </row>
    <row r="219" spans="1:7" x14ac:dyDescent="0.2">
      <c r="A219" s="30" t="s">
        <v>15</v>
      </c>
      <c r="B219" s="30">
        <f t="shared" ref="B219:G219" si="25">SUM(B215:B218)</f>
        <v>348</v>
      </c>
      <c r="C219" s="30">
        <f t="shared" si="25"/>
        <v>50</v>
      </c>
      <c r="D219" s="49">
        <f t="shared" si="25"/>
        <v>9964108.75</v>
      </c>
      <c r="E219" s="49">
        <f t="shared" si="25"/>
        <v>7033793.0500000007</v>
      </c>
      <c r="F219" s="49">
        <f t="shared" si="25"/>
        <v>2930315.7</v>
      </c>
      <c r="G219" s="49">
        <f t="shared" si="25"/>
        <v>906488.74</v>
      </c>
    </row>
    <row r="220" spans="1:7" x14ac:dyDescent="0.2">
      <c r="A220" s="32"/>
      <c r="B220" s="32"/>
      <c r="C220" s="32"/>
      <c r="D220" s="51"/>
      <c r="E220" s="51"/>
      <c r="F220" s="51"/>
      <c r="G220" s="51"/>
    </row>
    <row r="221" spans="1:7" ht="13.5" thickBot="1" x14ac:dyDescent="0.25">
      <c r="A221" s="24" t="s">
        <v>44</v>
      </c>
      <c r="B221" s="24"/>
      <c r="C221" s="32"/>
      <c r="D221" s="51"/>
      <c r="E221" s="51"/>
      <c r="F221" s="51"/>
      <c r="G221" s="51"/>
    </row>
    <row r="222" spans="1:7" ht="13.5" thickTop="1" x14ac:dyDescent="0.2">
      <c r="A222" s="33" t="s">
        <v>1</v>
      </c>
      <c r="B222" s="34" t="s">
        <v>2</v>
      </c>
      <c r="C222" s="34" t="s">
        <v>2</v>
      </c>
      <c r="D222" s="52" t="s">
        <v>7</v>
      </c>
      <c r="E222" s="52" t="s">
        <v>7</v>
      </c>
      <c r="F222" s="52" t="s">
        <v>5</v>
      </c>
      <c r="G222" s="53" t="s">
        <v>10</v>
      </c>
    </row>
    <row r="223" spans="1:7" ht="13.5" thickBot="1" x14ac:dyDescent="0.25">
      <c r="A223" s="36" t="s">
        <v>0</v>
      </c>
      <c r="B223" s="37" t="s">
        <v>3</v>
      </c>
      <c r="C223" s="37" t="s">
        <v>4</v>
      </c>
      <c r="D223" s="54" t="s">
        <v>8</v>
      </c>
      <c r="E223" s="54" t="s">
        <v>9</v>
      </c>
      <c r="F223" s="54" t="s">
        <v>6</v>
      </c>
      <c r="G223" s="55" t="s">
        <v>11</v>
      </c>
    </row>
    <row r="224" spans="1:7" ht="13.5" thickTop="1" x14ac:dyDescent="0.2">
      <c r="A224" s="26" t="s">
        <v>12</v>
      </c>
      <c r="B224" s="6">
        <v>6</v>
      </c>
      <c r="C224" s="6">
        <v>2</v>
      </c>
      <c r="D224" s="8">
        <v>211394</v>
      </c>
      <c r="E224" s="8">
        <v>136097.60000000001</v>
      </c>
      <c r="F224" s="8">
        <f>SUM(D224-E224)</f>
        <v>75296.399999999994</v>
      </c>
      <c r="G224" s="8">
        <v>19577.07</v>
      </c>
    </row>
    <row r="225" spans="1:7" x14ac:dyDescent="0.2">
      <c r="A225" s="26" t="s">
        <v>13</v>
      </c>
      <c r="B225" s="6">
        <v>8</v>
      </c>
      <c r="C225" s="6">
        <v>3</v>
      </c>
      <c r="D225" s="8">
        <v>239104</v>
      </c>
      <c r="E225" s="8">
        <v>164883.25</v>
      </c>
      <c r="F225" s="8">
        <f>SUM(D225-E225)</f>
        <v>74220.75</v>
      </c>
      <c r="G225" s="8">
        <v>19297.43</v>
      </c>
    </row>
    <row r="226" spans="1:7" x14ac:dyDescent="0.2">
      <c r="A226" s="30" t="s">
        <v>15</v>
      </c>
      <c r="B226" s="30">
        <f t="shared" ref="B226:G226" si="26">SUM(B224:B225)</f>
        <v>14</v>
      </c>
      <c r="C226" s="30">
        <f t="shared" si="26"/>
        <v>5</v>
      </c>
      <c r="D226" s="49">
        <f t="shared" si="26"/>
        <v>450498</v>
      </c>
      <c r="E226" s="49">
        <f t="shared" si="26"/>
        <v>300980.84999999998</v>
      </c>
      <c r="F226" s="49">
        <f t="shared" si="26"/>
        <v>149517.15</v>
      </c>
      <c r="G226" s="49">
        <f t="shared" si="26"/>
        <v>38874.5</v>
      </c>
    </row>
    <row r="227" spans="1:7" x14ac:dyDescent="0.2">
      <c r="A227" s="32"/>
      <c r="B227" s="32"/>
      <c r="C227" s="32"/>
      <c r="D227" s="51"/>
      <c r="E227" s="51"/>
      <c r="F227" s="51"/>
      <c r="G227" s="51"/>
    </row>
    <row r="228" spans="1:7" ht="13.5" thickBot="1" x14ac:dyDescent="0.25">
      <c r="A228" s="24" t="s">
        <v>45</v>
      </c>
      <c r="B228" s="24"/>
      <c r="C228" s="32"/>
      <c r="D228" s="51"/>
      <c r="E228" s="51"/>
      <c r="F228" s="51"/>
      <c r="G228" s="51"/>
    </row>
    <row r="229" spans="1:7" ht="13.5" thickTop="1" x14ac:dyDescent="0.2">
      <c r="A229" s="33" t="s">
        <v>1</v>
      </c>
      <c r="B229" s="34" t="s">
        <v>2</v>
      </c>
      <c r="C229" s="34" t="s">
        <v>2</v>
      </c>
      <c r="D229" s="52" t="s">
        <v>7</v>
      </c>
      <c r="E229" s="52" t="s">
        <v>7</v>
      </c>
      <c r="F229" s="52" t="s">
        <v>5</v>
      </c>
      <c r="G229" s="53" t="s">
        <v>10</v>
      </c>
    </row>
    <row r="230" spans="1:7" ht="13.5" thickBot="1" x14ac:dyDescent="0.25">
      <c r="A230" s="36" t="s">
        <v>0</v>
      </c>
      <c r="B230" s="37" t="s">
        <v>3</v>
      </c>
      <c r="C230" s="37" t="s">
        <v>4</v>
      </c>
      <c r="D230" s="54" t="s">
        <v>8</v>
      </c>
      <c r="E230" s="54" t="s">
        <v>9</v>
      </c>
      <c r="F230" s="54" t="s">
        <v>6</v>
      </c>
      <c r="G230" s="55" t="s">
        <v>11</v>
      </c>
    </row>
    <row r="231" spans="1:7" ht="13.5" thickTop="1" x14ac:dyDescent="0.2">
      <c r="A231" s="26" t="s">
        <v>12</v>
      </c>
      <c r="B231" s="6">
        <v>186</v>
      </c>
      <c r="C231" s="6">
        <v>61</v>
      </c>
      <c r="D231" s="8">
        <v>3464287.25</v>
      </c>
      <c r="E231" s="8">
        <v>2336697.5499999998</v>
      </c>
      <c r="F231" s="8">
        <f>SUM(D231-E231)</f>
        <v>1127589.7000000002</v>
      </c>
      <c r="G231" s="8">
        <v>293173.99</v>
      </c>
    </row>
    <row r="232" spans="1:7" x14ac:dyDescent="0.2">
      <c r="A232" s="26" t="s">
        <v>13</v>
      </c>
      <c r="B232" s="6">
        <v>127</v>
      </c>
      <c r="C232" s="6">
        <v>41</v>
      </c>
      <c r="D232" s="8">
        <v>1843079</v>
      </c>
      <c r="E232" s="8">
        <v>1234770.8999999999</v>
      </c>
      <c r="F232" s="8">
        <f>SUM(D232-E232)</f>
        <v>608308.10000000009</v>
      </c>
      <c r="G232" s="8">
        <v>158160.37</v>
      </c>
    </row>
    <row r="233" spans="1:7" x14ac:dyDescent="0.2">
      <c r="A233" s="26" t="s">
        <v>16</v>
      </c>
      <c r="B233" s="6">
        <v>2</v>
      </c>
      <c r="C233" s="6">
        <v>1</v>
      </c>
      <c r="D233" s="8">
        <v>5222</v>
      </c>
      <c r="E233" s="8">
        <v>2048.9499999999998</v>
      </c>
      <c r="F233" s="8">
        <f>SUM(D233-E233)</f>
        <v>3173.05</v>
      </c>
      <c r="G233" s="8">
        <v>825</v>
      </c>
    </row>
    <row r="234" spans="1:7" x14ac:dyDescent="0.2">
      <c r="A234" s="26" t="s">
        <v>17</v>
      </c>
      <c r="B234" s="6">
        <v>78</v>
      </c>
      <c r="C234" s="6">
        <v>1</v>
      </c>
      <c r="D234" s="8">
        <v>3429325</v>
      </c>
      <c r="E234" s="8">
        <v>2496993.9500000002</v>
      </c>
      <c r="F234" s="8">
        <f>SUM(D234-E234)</f>
        <v>932331.04999999981</v>
      </c>
      <c r="G234" s="8">
        <v>167819.82</v>
      </c>
    </row>
    <row r="235" spans="1:7" x14ac:dyDescent="0.2">
      <c r="A235" s="26" t="s">
        <v>14</v>
      </c>
      <c r="B235" s="6">
        <v>517</v>
      </c>
      <c r="C235" s="6">
        <v>12</v>
      </c>
      <c r="D235" s="8">
        <v>30081455.25</v>
      </c>
      <c r="E235" s="8">
        <v>21432057.300000001</v>
      </c>
      <c r="F235" s="8">
        <f>SUM(D235-E235)</f>
        <v>8649397.9499999993</v>
      </c>
      <c r="G235" s="8">
        <v>2811055.89</v>
      </c>
    </row>
    <row r="236" spans="1:7" x14ac:dyDescent="0.2">
      <c r="A236" s="30" t="s">
        <v>15</v>
      </c>
      <c r="B236" s="30">
        <f t="shared" ref="B236:G236" si="27">SUM(B231:B235)</f>
        <v>910</v>
      </c>
      <c r="C236" s="30">
        <f t="shared" si="27"/>
        <v>116</v>
      </c>
      <c r="D236" s="49">
        <f t="shared" si="27"/>
        <v>38823368.5</v>
      </c>
      <c r="E236" s="49">
        <f t="shared" si="27"/>
        <v>27502568.649999999</v>
      </c>
      <c r="F236" s="49">
        <f t="shared" si="27"/>
        <v>11320799.85</v>
      </c>
      <c r="G236" s="49">
        <f t="shared" si="27"/>
        <v>3431035.0700000003</v>
      </c>
    </row>
    <row r="237" spans="1:7" x14ac:dyDescent="0.2">
      <c r="A237" s="32"/>
      <c r="B237" s="32"/>
      <c r="C237" s="32"/>
      <c r="D237" s="51"/>
      <c r="E237" s="51"/>
      <c r="F237" s="51"/>
      <c r="G237" s="51"/>
    </row>
    <row r="238" spans="1:7" ht="13.5" thickBot="1" x14ac:dyDescent="0.25">
      <c r="A238" s="24" t="s">
        <v>46</v>
      </c>
      <c r="B238" s="24"/>
      <c r="C238" s="32"/>
      <c r="D238" s="51"/>
      <c r="E238" s="51"/>
      <c r="F238" s="51"/>
      <c r="G238" s="51"/>
    </row>
    <row r="239" spans="1:7" ht="13.5" thickTop="1" x14ac:dyDescent="0.2">
      <c r="A239" s="33" t="s">
        <v>1</v>
      </c>
      <c r="B239" s="34" t="s">
        <v>2</v>
      </c>
      <c r="C239" s="34" t="s">
        <v>2</v>
      </c>
      <c r="D239" s="52" t="s">
        <v>7</v>
      </c>
      <c r="E239" s="52" t="s">
        <v>7</v>
      </c>
      <c r="F239" s="52" t="s">
        <v>5</v>
      </c>
      <c r="G239" s="53" t="s">
        <v>10</v>
      </c>
    </row>
    <row r="240" spans="1:7" ht="13.5" thickBot="1" x14ac:dyDescent="0.25">
      <c r="A240" s="36" t="s">
        <v>0</v>
      </c>
      <c r="B240" s="37" t="s">
        <v>3</v>
      </c>
      <c r="C240" s="37" t="s">
        <v>4</v>
      </c>
      <c r="D240" s="54" t="s">
        <v>8</v>
      </c>
      <c r="E240" s="54" t="s">
        <v>9</v>
      </c>
      <c r="F240" s="54" t="s">
        <v>6</v>
      </c>
      <c r="G240" s="55" t="s">
        <v>11</v>
      </c>
    </row>
    <row r="241" spans="1:7" ht="13.5" thickTop="1" x14ac:dyDescent="0.2">
      <c r="A241" s="26" t="s">
        <v>12</v>
      </c>
      <c r="B241" s="6">
        <v>22</v>
      </c>
      <c r="C241" s="6">
        <v>7</v>
      </c>
      <c r="D241" s="8">
        <v>473744</v>
      </c>
      <c r="E241" s="8">
        <v>320101.65000000002</v>
      </c>
      <c r="F241" s="8">
        <f>SUM(D241-E241)</f>
        <v>153642.34999999998</v>
      </c>
      <c r="G241" s="8">
        <v>39947.08</v>
      </c>
    </row>
    <row r="242" spans="1:7" x14ac:dyDescent="0.2">
      <c r="A242" s="26" t="s">
        <v>13</v>
      </c>
      <c r="B242" s="6">
        <v>6</v>
      </c>
      <c r="C242" s="6">
        <v>2</v>
      </c>
      <c r="D242" s="8">
        <v>123940</v>
      </c>
      <c r="E242" s="8">
        <v>74178.55</v>
      </c>
      <c r="F242" s="8">
        <f>SUM(D242-E242)</f>
        <v>49761.45</v>
      </c>
      <c r="G242" s="8">
        <v>12938.02</v>
      </c>
    </row>
    <row r="243" spans="1:7" x14ac:dyDescent="0.2">
      <c r="A243" s="26" t="s">
        <v>14</v>
      </c>
      <c r="B243" s="6">
        <v>341</v>
      </c>
      <c r="C243" s="6">
        <v>10</v>
      </c>
      <c r="D243" s="8">
        <v>16498876</v>
      </c>
      <c r="E243" s="8">
        <v>11850694.300000001</v>
      </c>
      <c r="F243" s="8">
        <f>SUM(D243-E243)</f>
        <v>4648181.6999999993</v>
      </c>
      <c r="G243" s="8">
        <v>1510660.03</v>
      </c>
    </row>
    <row r="244" spans="1:7" x14ac:dyDescent="0.2">
      <c r="A244" s="30" t="s">
        <v>15</v>
      </c>
      <c r="B244" s="30">
        <f t="shared" ref="B244:G244" si="28">SUM(B241:B243)</f>
        <v>369</v>
      </c>
      <c r="C244" s="30">
        <f t="shared" si="28"/>
        <v>19</v>
      </c>
      <c r="D244" s="49">
        <f t="shared" si="28"/>
        <v>17096560</v>
      </c>
      <c r="E244" s="49">
        <f t="shared" si="28"/>
        <v>12244974.5</v>
      </c>
      <c r="F244" s="49">
        <f t="shared" si="28"/>
        <v>4851585.4999999991</v>
      </c>
      <c r="G244" s="49">
        <f t="shared" si="28"/>
        <v>1563545.1300000001</v>
      </c>
    </row>
    <row r="245" spans="1:7" x14ac:dyDescent="0.2">
      <c r="A245" s="32"/>
      <c r="B245" s="32"/>
      <c r="C245" s="32"/>
      <c r="D245" s="51"/>
      <c r="E245" s="51"/>
      <c r="F245" s="51"/>
      <c r="G245" s="51"/>
    </row>
    <row r="246" spans="1:7" ht="13.5" thickBot="1" x14ac:dyDescent="0.25">
      <c r="A246" s="24" t="s">
        <v>47</v>
      </c>
      <c r="B246" s="24"/>
      <c r="C246" s="32"/>
      <c r="D246" s="51"/>
      <c r="E246" s="51"/>
      <c r="F246" s="51"/>
      <c r="G246" s="51"/>
    </row>
    <row r="247" spans="1:7" ht="13.5" thickTop="1" x14ac:dyDescent="0.2">
      <c r="A247" s="33" t="s">
        <v>1</v>
      </c>
      <c r="B247" s="34" t="s">
        <v>2</v>
      </c>
      <c r="C247" s="34" t="s">
        <v>2</v>
      </c>
      <c r="D247" s="52" t="s">
        <v>7</v>
      </c>
      <c r="E247" s="52" t="s">
        <v>7</v>
      </c>
      <c r="F247" s="52" t="s">
        <v>5</v>
      </c>
      <c r="G247" s="53" t="s">
        <v>10</v>
      </c>
    </row>
    <row r="248" spans="1:7" ht="13.5" thickBot="1" x14ac:dyDescent="0.25">
      <c r="A248" s="36" t="s">
        <v>0</v>
      </c>
      <c r="B248" s="37" t="s">
        <v>3</v>
      </c>
      <c r="C248" s="37" t="s">
        <v>4</v>
      </c>
      <c r="D248" s="54" t="s">
        <v>8</v>
      </c>
      <c r="E248" s="54" t="s">
        <v>9</v>
      </c>
      <c r="F248" s="54" t="s">
        <v>6</v>
      </c>
      <c r="G248" s="55" t="s">
        <v>11</v>
      </c>
    </row>
    <row r="249" spans="1:7" ht="13.5" thickTop="1" x14ac:dyDescent="0.2">
      <c r="A249" s="26" t="s">
        <v>12</v>
      </c>
      <c r="B249" s="6">
        <v>56</v>
      </c>
      <c r="C249" s="6">
        <v>15</v>
      </c>
      <c r="D249" s="8">
        <v>764542</v>
      </c>
      <c r="E249" s="8">
        <v>541549.19999999995</v>
      </c>
      <c r="F249" s="8">
        <f>SUM(D249-E249)</f>
        <v>222992.80000000005</v>
      </c>
      <c r="G249" s="8">
        <v>57978.23</v>
      </c>
    </row>
    <row r="250" spans="1:7" x14ac:dyDescent="0.2">
      <c r="A250" s="26" t="s">
        <v>13</v>
      </c>
      <c r="B250" s="6">
        <v>21</v>
      </c>
      <c r="C250" s="6">
        <v>7</v>
      </c>
      <c r="D250" s="8">
        <v>173631</v>
      </c>
      <c r="E250" s="8">
        <v>121458.5</v>
      </c>
      <c r="F250" s="8">
        <f>SUM(D250-E250)</f>
        <v>52172.5</v>
      </c>
      <c r="G250" s="8">
        <v>13564.95</v>
      </c>
    </row>
    <row r="251" spans="1:7" x14ac:dyDescent="0.2">
      <c r="A251" s="26" t="s">
        <v>14</v>
      </c>
      <c r="B251" s="6">
        <v>542</v>
      </c>
      <c r="C251" s="6">
        <v>13</v>
      </c>
      <c r="D251" s="8">
        <v>25157366</v>
      </c>
      <c r="E251" s="8">
        <v>17741321.550000001</v>
      </c>
      <c r="F251" s="8">
        <f>SUM(D251-E251)</f>
        <v>7416044.4499999993</v>
      </c>
      <c r="G251" s="8">
        <v>2410216.38</v>
      </c>
    </row>
    <row r="252" spans="1:7" x14ac:dyDescent="0.2">
      <c r="A252" s="30" t="s">
        <v>15</v>
      </c>
      <c r="B252" s="30">
        <f t="shared" ref="B252:G252" si="29">SUM(B249:B251)</f>
        <v>619</v>
      </c>
      <c r="C252" s="30">
        <f t="shared" si="29"/>
        <v>35</v>
      </c>
      <c r="D252" s="49">
        <f t="shared" si="29"/>
        <v>26095539</v>
      </c>
      <c r="E252" s="49">
        <f t="shared" si="29"/>
        <v>18404329.25</v>
      </c>
      <c r="F252" s="49">
        <f t="shared" si="29"/>
        <v>7691209.7499999991</v>
      </c>
      <c r="G252" s="49">
        <f t="shared" si="29"/>
        <v>2481759.56</v>
      </c>
    </row>
    <row r="253" spans="1:7" x14ac:dyDescent="0.2">
      <c r="A253" s="32"/>
      <c r="B253" s="32"/>
      <c r="C253" s="32"/>
      <c r="D253" s="51"/>
      <c r="E253" s="51"/>
      <c r="F253" s="51"/>
      <c r="G253" s="51"/>
    </row>
    <row r="254" spans="1:7" ht="13.5" thickBot="1" x14ac:dyDescent="0.25">
      <c r="A254" s="24" t="s">
        <v>48</v>
      </c>
      <c r="B254" s="24"/>
      <c r="C254" s="32"/>
      <c r="D254" s="51"/>
      <c r="E254" s="51"/>
      <c r="F254" s="51"/>
      <c r="G254" s="51"/>
    </row>
    <row r="255" spans="1:7" ht="13.5" thickTop="1" x14ac:dyDescent="0.2">
      <c r="A255" s="33" t="s">
        <v>1</v>
      </c>
      <c r="B255" s="34" t="s">
        <v>2</v>
      </c>
      <c r="C255" s="34" t="s">
        <v>2</v>
      </c>
      <c r="D255" s="52" t="s">
        <v>7</v>
      </c>
      <c r="E255" s="52" t="s">
        <v>7</v>
      </c>
      <c r="F255" s="52" t="s">
        <v>5</v>
      </c>
      <c r="G255" s="53" t="s">
        <v>10</v>
      </c>
    </row>
    <row r="256" spans="1:7" ht="13.5" thickBot="1" x14ac:dyDescent="0.25">
      <c r="A256" s="36" t="s">
        <v>0</v>
      </c>
      <c r="B256" s="37" t="s">
        <v>3</v>
      </c>
      <c r="C256" s="37" t="s">
        <v>4</v>
      </c>
      <c r="D256" s="54" t="s">
        <v>8</v>
      </c>
      <c r="E256" s="54" t="s">
        <v>9</v>
      </c>
      <c r="F256" s="54" t="s">
        <v>6</v>
      </c>
      <c r="G256" s="55" t="s">
        <v>11</v>
      </c>
    </row>
    <row r="257" spans="1:7" ht="13.5" thickTop="1" x14ac:dyDescent="0.2">
      <c r="A257" s="26" t="s">
        <v>12</v>
      </c>
      <c r="B257" s="6">
        <v>9</v>
      </c>
      <c r="C257" s="6">
        <v>3</v>
      </c>
      <c r="D257" s="8">
        <v>205595</v>
      </c>
      <c r="E257" s="8">
        <v>133184.20000000001</v>
      </c>
      <c r="F257" s="8">
        <f>SUM(D257-E257)</f>
        <v>72410.799999999988</v>
      </c>
      <c r="G257" s="8">
        <v>18826.82</v>
      </c>
    </row>
    <row r="258" spans="1:7" x14ac:dyDescent="0.2">
      <c r="A258" s="26" t="s">
        <v>13</v>
      </c>
      <c r="B258" s="6">
        <v>12</v>
      </c>
      <c r="C258" s="6">
        <v>4</v>
      </c>
      <c r="D258" s="8">
        <v>180400</v>
      </c>
      <c r="E258" s="8">
        <v>140945.95000000001</v>
      </c>
      <c r="F258" s="8">
        <f>SUM(D258-E258)</f>
        <v>39454.049999999988</v>
      </c>
      <c r="G258" s="8">
        <v>10258.06</v>
      </c>
    </row>
    <row r="259" spans="1:7" x14ac:dyDescent="0.2">
      <c r="A259" s="26" t="s">
        <v>14</v>
      </c>
      <c r="B259" s="6">
        <v>73</v>
      </c>
      <c r="C259" s="6">
        <v>2</v>
      </c>
      <c r="D259" s="8">
        <v>3486969</v>
      </c>
      <c r="E259" s="8">
        <v>2426355.7999999998</v>
      </c>
      <c r="F259" s="8">
        <f>SUM(D259-E259)</f>
        <v>1060613.2000000002</v>
      </c>
      <c r="G259" s="8">
        <v>344699.53</v>
      </c>
    </row>
    <row r="260" spans="1:7" x14ac:dyDescent="0.2">
      <c r="A260" s="30" t="s">
        <v>15</v>
      </c>
      <c r="B260" s="30">
        <f t="shared" ref="B260:G260" si="30">SUM(B257:B259)</f>
        <v>94</v>
      </c>
      <c r="C260" s="30">
        <f t="shared" si="30"/>
        <v>9</v>
      </c>
      <c r="D260" s="49">
        <f t="shared" si="30"/>
        <v>3872964</v>
      </c>
      <c r="E260" s="49">
        <f t="shared" si="30"/>
        <v>2700485.9499999997</v>
      </c>
      <c r="F260" s="49">
        <f t="shared" si="30"/>
        <v>1172478.0500000003</v>
      </c>
      <c r="G260" s="49">
        <f t="shared" si="30"/>
        <v>373784.41000000003</v>
      </c>
    </row>
    <row r="261" spans="1:7" x14ac:dyDescent="0.2">
      <c r="A261" s="14"/>
      <c r="B261" s="14"/>
      <c r="C261" s="14"/>
    </row>
    <row r="262" spans="1:7" ht="15.75" x14ac:dyDescent="0.25">
      <c r="A262" s="79" t="s">
        <v>49</v>
      </c>
      <c r="B262" s="79"/>
      <c r="C262" s="79"/>
      <c r="D262" s="79"/>
      <c r="E262" s="79"/>
    </row>
    <row r="263" spans="1:7" ht="16.5" thickBot="1" x14ac:dyDescent="0.3">
      <c r="A263" s="18"/>
      <c r="B263" s="18"/>
      <c r="C263" s="18"/>
      <c r="D263" s="56"/>
      <c r="E263" s="56"/>
    </row>
    <row r="264" spans="1:7" ht="13.5" customHeight="1" thickTop="1" x14ac:dyDescent="0.2">
      <c r="A264" s="80" t="s">
        <v>54</v>
      </c>
      <c r="B264" s="82" t="s">
        <v>67</v>
      </c>
      <c r="C264" s="84" t="s">
        <v>68</v>
      </c>
      <c r="D264" s="74" t="s">
        <v>65</v>
      </c>
      <c r="E264" s="74" t="s">
        <v>64</v>
      </c>
      <c r="F264" s="74" t="s">
        <v>62</v>
      </c>
      <c r="G264" s="76" t="s">
        <v>63</v>
      </c>
    </row>
    <row r="265" spans="1:7" ht="13.5" thickBot="1" x14ac:dyDescent="0.25">
      <c r="A265" s="81"/>
      <c r="B265" s="83"/>
      <c r="C265" s="85"/>
      <c r="D265" s="75"/>
      <c r="E265" s="75"/>
      <c r="F265" s="75"/>
      <c r="G265" s="77"/>
    </row>
    <row r="266" spans="1:7" ht="13.5" thickTop="1" x14ac:dyDescent="0.2"/>
    <row r="267" spans="1:7" x14ac:dyDescent="0.2">
      <c r="A267" s="13" t="s">
        <v>12</v>
      </c>
      <c r="B267" s="41">
        <f>SUMIF($A$1:$A$260,"TYPE 1",$B$1:$B$260)</f>
        <v>2840</v>
      </c>
      <c r="C267" s="41">
        <f>SUMIF($A$1:$A$260,"TYPE 1",$C$1:$C$260)</f>
        <v>965</v>
      </c>
      <c r="D267" s="40">
        <f>SUMIF($A$1:$A$260,"TYPE 1",$D$1:$D$260)</f>
        <v>69261667.5</v>
      </c>
      <c r="E267" s="40">
        <f>SUMIF($A$1:$A$260,"TYPE 1",$E$1:$E$260)</f>
        <v>46634495.999999993</v>
      </c>
      <c r="F267" s="40">
        <f>SUMIF($A$1:$A$260,"TYPE 1",$F$1:$F$260)</f>
        <v>22627171.499999993</v>
      </c>
      <c r="G267" s="40">
        <f>SUMIF($A$1:$A$260,"TYPE 1",$G$1:$G$260)</f>
        <v>5883079.240000003</v>
      </c>
    </row>
    <row r="268" spans="1:7" x14ac:dyDescent="0.2">
      <c r="A268" s="13" t="s">
        <v>13</v>
      </c>
      <c r="B268" s="41">
        <f>SUMIF($A$1:$A$260,"TYPE 2",$B$1:$B$260)</f>
        <v>1463</v>
      </c>
      <c r="C268" s="41">
        <f>SUMIF($A$1:$A$260,"TYPE 2",$C$1:$C$260)</f>
        <v>525</v>
      </c>
      <c r="D268" s="40">
        <f>SUMIF($A$1:$A$260,"TYPE 2",$D$1:$D$260)</f>
        <v>29303472.5</v>
      </c>
      <c r="E268" s="40">
        <f>SUMIF($A$1:$A$260,"TYPE 2",$E$1:$E$260)</f>
        <v>19896274.5</v>
      </c>
      <c r="F268" s="40">
        <f>SUMIF($A$1:$A$260,"TYPE 2",$F$1:$F$260)</f>
        <v>9407198</v>
      </c>
      <c r="G268" s="40">
        <f>SUMIF($A$1:$A$260,"TYPE 2",$G$1:$G$260)</f>
        <v>2445878.8800000008</v>
      </c>
    </row>
    <row r="269" spans="1:7" x14ac:dyDescent="0.2">
      <c r="A269" s="13" t="s">
        <v>16</v>
      </c>
      <c r="B269" s="41">
        <f>SUMIF($A$1:$A$260,"TYPE 3",$B$1:$B$260)</f>
        <v>55</v>
      </c>
      <c r="C269" s="41">
        <f>SUMIF($A$1:$A$260,"TYPE 3",$C$1:$C$260)</f>
        <v>8</v>
      </c>
      <c r="D269" s="40">
        <f>SUMIF($A$1:$A$260,"TYPE 3",$D$1:$D$260)</f>
        <v>1053117</v>
      </c>
      <c r="E269" s="40">
        <f>SUMIF($A$1:$A$260,"TYPE 3",$E$1:$E$260)</f>
        <v>731186.79999999993</v>
      </c>
      <c r="F269" s="40">
        <f>SUMIF($A$1:$A$260,"TYPE 3",$F$1:$F$260)</f>
        <v>321930.2</v>
      </c>
      <c r="G269" s="40">
        <f>SUMIF($A$1:$A$260,"TYPE 3",$G$1:$G$260)</f>
        <v>83701.95</v>
      </c>
    </row>
    <row r="270" spans="1:7" x14ac:dyDescent="0.2">
      <c r="A270" s="13" t="s">
        <v>17</v>
      </c>
      <c r="B270" s="41">
        <f>SUMIF($A$1:$A$260,"TYPE 4",$B$1:$B$260)</f>
        <v>978</v>
      </c>
      <c r="C270" s="41">
        <f>SUMIF($A$1:$A$260,"TYPE 4",$C$1:$C$260)</f>
        <v>13</v>
      </c>
      <c r="D270" s="40">
        <f>SUMIF($A$1:$A$260,"TYPE 4",$D$1:$D$260)</f>
        <v>41114842</v>
      </c>
      <c r="E270" s="40">
        <f>SUMIF($A$1:$A$260,"TYPE 4",$E$1:$E$260)</f>
        <v>29273939.25</v>
      </c>
      <c r="F270" s="40">
        <f>SUMIF($A$1:$A$260,"TYPE 4",$F$1:$F$260)</f>
        <v>11840902.75</v>
      </c>
      <c r="G270" s="40">
        <f>SUMIF($A$1:$A$260,"TYPE 4",$G$1:$G$260)</f>
        <v>2131365.2000000002</v>
      </c>
    </row>
    <row r="271" spans="1:7" x14ac:dyDescent="0.2">
      <c r="A271" s="13" t="s">
        <v>14</v>
      </c>
      <c r="B271" s="41">
        <f>SUMIF($A$1:$A$260,"TYPE 5",$B$1:$B$260)</f>
        <v>7670</v>
      </c>
      <c r="C271" s="41">
        <f>SUMIF($A$1:$A$260,"TYPE 5",$C$1:$C$260)</f>
        <v>201</v>
      </c>
      <c r="D271" s="40">
        <f>SUMIF($A$1:$A$260,"TYPE 5",$D$1:$D$260)</f>
        <v>369019627.75</v>
      </c>
      <c r="E271" s="40">
        <f>SUMIF($A$1:$A$260,"TYPE 5",$E$1:$E$260)</f>
        <v>260236335.45000005</v>
      </c>
      <c r="F271" s="40">
        <f>SUMIF($A$1:$A$260,"TYPE 5",$F$1:$F$260)</f>
        <v>108783292.30000001</v>
      </c>
      <c r="G271" s="40">
        <f>SUMIF($A$1:$A$260,"TYPE 5",$G$1:$G$260)</f>
        <v>35354594.619999997</v>
      </c>
    </row>
    <row r="272" spans="1:7" ht="13.5" thickBot="1" x14ac:dyDescent="0.25">
      <c r="A272" s="13" t="s">
        <v>15</v>
      </c>
      <c r="B272" s="42">
        <f t="shared" ref="B272:F272" si="31">SUM(B267:B271)</f>
        <v>13006</v>
      </c>
      <c r="C272" s="42">
        <f t="shared" si="31"/>
        <v>1712</v>
      </c>
      <c r="D272" s="57">
        <f t="shared" si="31"/>
        <v>509752726.75</v>
      </c>
      <c r="E272" s="57">
        <f t="shared" si="31"/>
        <v>356772232.00000006</v>
      </c>
      <c r="F272" s="57">
        <f t="shared" si="31"/>
        <v>152980494.75</v>
      </c>
      <c r="G272" s="57">
        <f>SUM(G267:G271)</f>
        <v>45898619.890000001</v>
      </c>
    </row>
    <row r="273" spans="1:5" ht="13.5" thickTop="1" x14ac:dyDescent="0.2">
      <c r="A273" s="78"/>
      <c r="B273" s="78"/>
      <c r="C273" s="78"/>
      <c r="D273" s="78"/>
      <c r="E273" s="48"/>
    </row>
    <row r="274" spans="1:5" x14ac:dyDescent="0.2">
      <c r="A274" s="13" t="s">
        <v>57</v>
      </c>
      <c r="B274" s="13"/>
      <c r="C274" s="13"/>
      <c r="D274" s="58"/>
      <c r="E274" s="48"/>
    </row>
    <row r="275" spans="1:5" x14ac:dyDescent="0.2">
      <c r="A275" s="9" t="s">
        <v>58</v>
      </c>
    </row>
    <row r="276" spans="1:5" x14ac:dyDescent="0.2">
      <c r="A276" s="9" t="s">
        <v>59</v>
      </c>
    </row>
    <row r="277" spans="1:5" x14ac:dyDescent="0.2">
      <c r="A277" s="9" t="s">
        <v>60</v>
      </c>
    </row>
    <row r="278" spans="1:5" x14ac:dyDescent="0.2">
      <c r="A278" s="9" t="s">
        <v>61</v>
      </c>
    </row>
  </sheetData>
  <mergeCells count="9">
    <mergeCell ref="F264:F265"/>
    <mergeCell ref="G264:G265"/>
    <mergeCell ref="A273:D273"/>
    <mergeCell ref="A262:E262"/>
    <mergeCell ref="A264:A265"/>
    <mergeCell ref="B264:B265"/>
    <mergeCell ref="C264:C265"/>
    <mergeCell ref="D264:D265"/>
    <mergeCell ref="E264:E265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2018
</oddHeader>
    <oddFooter>&amp;CPage &amp;P of &amp;N&amp;Rprepared by LSP Gaming Audit</oddFooter>
  </headerFooter>
  <rowBreaks count="5" manualBreakCount="5">
    <brk id="50" max="16383" man="1"/>
    <brk id="100" max="16383" man="1"/>
    <brk id="149" max="16383" man="1"/>
    <brk id="201" max="16383" man="1"/>
    <brk id="2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view="pageLayout" topLeftCell="B257" zoomScale="200" zoomScaleNormal="100" zoomScalePageLayoutView="200" workbookViewId="0">
      <selection activeCell="G247" sqref="G247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6" width="15.140625" style="59" bestFit="1" customWidth="1"/>
    <col min="7" max="7" width="14" style="59" bestFit="1" customWidth="1"/>
  </cols>
  <sheetData>
    <row r="1" spans="1:7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7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.5" thickTop="1" x14ac:dyDescent="0.2">
      <c r="A4" s="14" t="s">
        <v>12</v>
      </c>
      <c r="B4" s="6">
        <v>59</v>
      </c>
      <c r="C4" s="6">
        <v>20</v>
      </c>
      <c r="D4" s="65">
        <v>1263288</v>
      </c>
      <c r="E4" s="65">
        <v>883440.2</v>
      </c>
      <c r="F4" s="8">
        <f>SUM(D4-E4)</f>
        <v>379847.80000000005</v>
      </c>
      <c r="G4" s="65">
        <v>98760.53</v>
      </c>
    </row>
    <row r="5" spans="1:7" x14ac:dyDescent="0.2">
      <c r="A5" s="14" t="s">
        <v>13</v>
      </c>
      <c r="B5" s="6">
        <v>25</v>
      </c>
      <c r="C5" s="6">
        <v>9</v>
      </c>
      <c r="D5" s="65">
        <v>400473</v>
      </c>
      <c r="E5" s="65">
        <v>282307.09999999998</v>
      </c>
      <c r="F5" s="8">
        <f>SUM(D5-E5)</f>
        <v>118165.90000000002</v>
      </c>
      <c r="G5" s="65">
        <v>30723.200000000001</v>
      </c>
    </row>
    <row r="6" spans="1:7" x14ac:dyDescent="0.2">
      <c r="A6" s="26" t="s">
        <v>14</v>
      </c>
      <c r="B6" s="6">
        <v>392</v>
      </c>
      <c r="C6" s="6">
        <v>9</v>
      </c>
      <c r="D6" s="65">
        <v>19273649</v>
      </c>
      <c r="E6" s="65">
        <v>13597707.550000001</v>
      </c>
      <c r="F6" s="8">
        <f>SUM(D6-E6)</f>
        <v>5675941.4499999993</v>
      </c>
      <c r="G6" s="65">
        <v>1844682.46</v>
      </c>
    </row>
    <row r="7" spans="1:7" x14ac:dyDescent="0.2">
      <c r="A7" s="30" t="s">
        <v>15</v>
      </c>
      <c r="B7" s="30">
        <f t="shared" ref="B7:G7" si="0">SUM(B4:B6)</f>
        <v>476</v>
      </c>
      <c r="C7" s="30">
        <f t="shared" si="0"/>
        <v>38</v>
      </c>
      <c r="D7" s="49">
        <f t="shared" si="0"/>
        <v>20937410</v>
      </c>
      <c r="E7" s="49">
        <f t="shared" si="0"/>
        <v>14763454.850000001</v>
      </c>
      <c r="F7" s="49">
        <f t="shared" si="0"/>
        <v>6173955.1499999994</v>
      </c>
      <c r="G7" s="49">
        <f t="shared" si="0"/>
        <v>1974166.19</v>
      </c>
    </row>
    <row r="8" spans="1:7" x14ac:dyDescent="0.2">
      <c r="A8" s="26"/>
      <c r="B8" s="26"/>
      <c r="C8" s="26"/>
      <c r="D8" s="50"/>
      <c r="E8" s="50"/>
      <c r="F8" s="50"/>
      <c r="G8" s="50"/>
    </row>
    <row r="9" spans="1:7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7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.5" thickTop="1" x14ac:dyDescent="0.2">
      <c r="A12" s="26" t="s">
        <v>12</v>
      </c>
      <c r="B12" s="66">
        <v>26</v>
      </c>
      <c r="C12" s="66">
        <v>9</v>
      </c>
      <c r="D12" s="65">
        <v>553977</v>
      </c>
      <c r="E12" s="65">
        <v>377322.25</v>
      </c>
      <c r="F12" s="29">
        <f>SUM(D12-E12)</f>
        <v>176654.75</v>
      </c>
      <c r="G12" s="65">
        <v>45930.32</v>
      </c>
    </row>
    <row r="13" spans="1:7" x14ac:dyDescent="0.2">
      <c r="A13" s="26" t="s">
        <v>13</v>
      </c>
      <c r="B13" s="66">
        <v>20</v>
      </c>
      <c r="C13" s="66">
        <v>5</v>
      </c>
      <c r="D13" s="65">
        <v>241397.5</v>
      </c>
      <c r="E13" s="65">
        <v>160872.20000000001</v>
      </c>
      <c r="F13" s="29">
        <f>SUM(D13-E13)</f>
        <v>80525.299999999988</v>
      </c>
      <c r="G13" s="65">
        <v>20936.61</v>
      </c>
    </row>
    <row r="14" spans="1:7" x14ac:dyDescent="0.2">
      <c r="A14" s="26" t="s">
        <v>14</v>
      </c>
      <c r="B14" s="66">
        <v>105</v>
      </c>
      <c r="C14" s="66">
        <v>3</v>
      </c>
      <c r="D14" s="65">
        <v>3889095</v>
      </c>
      <c r="E14" s="65">
        <v>2765982.8</v>
      </c>
      <c r="F14" s="39">
        <f>SUM(D14-E14)</f>
        <v>1123112.2000000002</v>
      </c>
      <c r="G14" s="65">
        <v>365011.84</v>
      </c>
    </row>
    <row r="15" spans="1:7" x14ac:dyDescent="0.2">
      <c r="A15" s="30" t="s">
        <v>15</v>
      </c>
      <c r="B15" s="30">
        <f t="shared" ref="B15:G15" si="1">SUM(B12:B14)</f>
        <v>151</v>
      </c>
      <c r="C15" s="30">
        <f t="shared" si="1"/>
        <v>17</v>
      </c>
      <c r="D15" s="49">
        <f t="shared" si="1"/>
        <v>4684469.5</v>
      </c>
      <c r="E15" s="49">
        <f t="shared" si="1"/>
        <v>3304177.25</v>
      </c>
      <c r="F15" s="49">
        <f t="shared" si="1"/>
        <v>1380292.2500000002</v>
      </c>
      <c r="G15" s="49">
        <f t="shared" si="1"/>
        <v>431878.77</v>
      </c>
    </row>
    <row r="16" spans="1:7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6">
        <v>25</v>
      </c>
      <c r="C20" s="66">
        <v>8</v>
      </c>
      <c r="D20" s="65">
        <v>482873</v>
      </c>
      <c r="E20" s="65">
        <v>304836</v>
      </c>
      <c r="F20" s="8">
        <f>SUM(D20-E20)</f>
        <v>178037</v>
      </c>
      <c r="G20" s="65">
        <v>46289.66</v>
      </c>
    </row>
    <row r="21" spans="1:7" x14ac:dyDescent="0.2">
      <c r="A21" s="26" t="s">
        <v>13</v>
      </c>
      <c r="B21" s="66">
        <v>14</v>
      </c>
      <c r="C21" s="66">
        <v>6</v>
      </c>
      <c r="D21" s="65">
        <v>161682.25</v>
      </c>
      <c r="E21" s="65">
        <v>103354.65</v>
      </c>
      <c r="F21" s="8">
        <f>SUM(D21-E21)</f>
        <v>58327.600000000006</v>
      </c>
      <c r="G21" s="65">
        <v>15165.2</v>
      </c>
    </row>
    <row r="22" spans="1:7" x14ac:dyDescent="0.2">
      <c r="A22" s="26" t="s">
        <v>14</v>
      </c>
      <c r="B22" s="66">
        <v>89</v>
      </c>
      <c r="C22" s="66">
        <v>3</v>
      </c>
      <c r="D22" s="65">
        <v>2564330</v>
      </c>
      <c r="E22" s="65">
        <v>1728653.35</v>
      </c>
      <c r="F22" s="8">
        <f>SUM(D22-E22)</f>
        <v>835676.64999999991</v>
      </c>
      <c r="G22" s="65">
        <v>271595.23</v>
      </c>
    </row>
    <row r="23" spans="1:7" x14ac:dyDescent="0.2">
      <c r="A23" s="30" t="s">
        <v>15</v>
      </c>
      <c r="B23" s="30">
        <f t="shared" ref="B23:G23" si="2">SUM(B20:B22)</f>
        <v>128</v>
      </c>
      <c r="C23" s="30">
        <f t="shared" si="2"/>
        <v>17</v>
      </c>
      <c r="D23" s="49">
        <f t="shared" si="2"/>
        <v>3208885.25</v>
      </c>
      <c r="E23" s="49">
        <f t="shared" si="2"/>
        <v>2136844</v>
      </c>
      <c r="F23" s="49">
        <f t="shared" si="2"/>
        <v>1072041.25</v>
      </c>
      <c r="G23" s="49">
        <f t="shared" si="2"/>
        <v>333050.08999999997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6">
        <v>77</v>
      </c>
      <c r="C28" s="66">
        <v>26</v>
      </c>
      <c r="D28" s="65">
        <v>1428934</v>
      </c>
      <c r="E28" s="65">
        <v>941601.55</v>
      </c>
      <c r="F28" s="8">
        <f>SUM(D28-E28)</f>
        <v>487332.44999999995</v>
      </c>
      <c r="G28" s="65">
        <v>126706.68</v>
      </c>
    </row>
    <row r="29" spans="1:7" x14ac:dyDescent="0.2">
      <c r="A29" s="26" t="s">
        <v>13</v>
      </c>
      <c r="B29" s="66">
        <v>40</v>
      </c>
      <c r="C29" s="66">
        <v>14</v>
      </c>
      <c r="D29" s="65">
        <v>750960.5</v>
      </c>
      <c r="E29" s="65">
        <v>500970.75</v>
      </c>
      <c r="F29" s="8">
        <f>SUM(D29-E29)</f>
        <v>249989.75</v>
      </c>
      <c r="G29" s="65">
        <v>64997.39</v>
      </c>
    </row>
    <row r="30" spans="1:7" x14ac:dyDescent="0.2">
      <c r="A30" s="26" t="s">
        <v>16</v>
      </c>
      <c r="B30" s="66">
        <v>12</v>
      </c>
      <c r="C30" s="66">
        <v>1</v>
      </c>
      <c r="D30" s="65">
        <v>223796</v>
      </c>
      <c r="E30" s="65">
        <v>147796.79999999999</v>
      </c>
      <c r="F30" s="8">
        <f>SUM(D30-E30)</f>
        <v>75999.200000000012</v>
      </c>
      <c r="G30" s="65">
        <v>19759.82</v>
      </c>
    </row>
    <row r="31" spans="1:7" x14ac:dyDescent="0.2">
      <c r="A31" s="26" t="s">
        <v>14</v>
      </c>
      <c r="B31" s="66">
        <v>114</v>
      </c>
      <c r="C31" s="66">
        <v>4</v>
      </c>
      <c r="D31" s="65">
        <v>5006055</v>
      </c>
      <c r="E31" s="65">
        <v>3360983.45</v>
      </c>
      <c r="F31" s="8">
        <f>SUM(D31-E31)</f>
        <v>1645071.5499999998</v>
      </c>
      <c r="G31" s="65">
        <v>534648.63</v>
      </c>
    </row>
    <row r="32" spans="1:7" x14ac:dyDescent="0.2">
      <c r="A32" s="30" t="s">
        <v>15</v>
      </c>
      <c r="B32" s="30">
        <f t="shared" ref="B32:G32" si="3">SUM(B28:B31)</f>
        <v>243</v>
      </c>
      <c r="C32" s="30">
        <f t="shared" si="3"/>
        <v>45</v>
      </c>
      <c r="D32" s="49">
        <f t="shared" si="3"/>
        <v>7409745.5</v>
      </c>
      <c r="E32" s="49">
        <f t="shared" si="3"/>
        <v>4951352.5500000007</v>
      </c>
      <c r="F32" s="49">
        <f t="shared" si="3"/>
        <v>2458392.9499999997</v>
      </c>
      <c r="G32" s="49">
        <f t="shared" si="3"/>
        <v>746112.52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6">
        <v>161</v>
      </c>
      <c r="C37" s="66">
        <v>53</v>
      </c>
      <c r="D37" s="65">
        <v>4129637</v>
      </c>
      <c r="E37" s="65">
        <v>2713123.3</v>
      </c>
      <c r="F37" s="8">
        <f>SUM(D37-E37)</f>
        <v>1416513.7000000002</v>
      </c>
      <c r="G37" s="65">
        <v>368294.06</v>
      </c>
    </row>
    <row r="38" spans="1:7" x14ac:dyDescent="0.2">
      <c r="A38" s="26" t="s">
        <v>13</v>
      </c>
      <c r="B38" s="66">
        <v>61</v>
      </c>
      <c r="C38" s="66">
        <v>22</v>
      </c>
      <c r="D38" s="65">
        <v>1253760</v>
      </c>
      <c r="E38" s="65">
        <v>810451.45</v>
      </c>
      <c r="F38" s="8">
        <f>SUM(D38-E38)</f>
        <v>443308.55000000005</v>
      </c>
      <c r="G38" s="65">
        <v>115260.36</v>
      </c>
    </row>
    <row r="39" spans="1:7" x14ac:dyDescent="0.2">
      <c r="A39" s="26" t="s">
        <v>16</v>
      </c>
      <c r="B39" s="66">
        <v>6</v>
      </c>
      <c r="C39" s="66">
        <v>1</v>
      </c>
      <c r="D39" s="65">
        <v>131256</v>
      </c>
      <c r="E39" s="65">
        <v>88753.95</v>
      </c>
      <c r="F39" s="8">
        <f>SUM(D39-E39)</f>
        <v>42502.05</v>
      </c>
      <c r="G39" s="65">
        <v>11050.57</v>
      </c>
    </row>
    <row r="40" spans="1:7" x14ac:dyDescent="0.2">
      <c r="A40" s="26" t="s">
        <v>14</v>
      </c>
      <c r="B40" s="66">
        <v>452</v>
      </c>
      <c r="C40" s="66">
        <v>14</v>
      </c>
      <c r="D40" s="65">
        <v>19911079</v>
      </c>
      <c r="E40" s="65">
        <v>13654592.050000001</v>
      </c>
      <c r="F40" s="8">
        <f>SUM(D40-E40)</f>
        <v>6256486.9499999993</v>
      </c>
      <c r="G40" s="65">
        <v>2033359.75</v>
      </c>
    </row>
    <row r="41" spans="1:7" x14ac:dyDescent="0.2">
      <c r="A41" s="30" t="s">
        <v>15</v>
      </c>
      <c r="B41" s="30">
        <f t="shared" ref="B41:G41" si="4">SUM(B37:B40)</f>
        <v>680</v>
      </c>
      <c r="C41" s="30">
        <f t="shared" si="4"/>
        <v>90</v>
      </c>
      <c r="D41" s="49">
        <f t="shared" si="4"/>
        <v>25425732</v>
      </c>
      <c r="E41" s="49">
        <f t="shared" si="4"/>
        <v>17266920.75</v>
      </c>
      <c r="F41" s="49">
        <f t="shared" si="4"/>
        <v>8158811.25</v>
      </c>
      <c r="G41" s="49">
        <f t="shared" si="4"/>
        <v>2527964.7400000002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6">
        <v>152</v>
      </c>
      <c r="C46" s="66">
        <v>52</v>
      </c>
      <c r="D46" s="65">
        <v>4214579</v>
      </c>
      <c r="E46" s="65">
        <v>2850056.15</v>
      </c>
      <c r="F46" s="8">
        <f>SUM(D46-E46)</f>
        <v>1364522.85</v>
      </c>
      <c r="G46" s="65">
        <v>354776.45</v>
      </c>
    </row>
    <row r="47" spans="1:7" x14ac:dyDescent="0.2">
      <c r="A47" s="26" t="s">
        <v>13</v>
      </c>
      <c r="B47" s="66">
        <v>60</v>
      </c>
      <c r="C47" s="66">
        <v>21</v>
      </c>
      <c r="D47" s="65">
        <v>1342325.25</v>
      </c>
      <c r="E47" s="65">
        <v>904312.55</v>
      </c>
      <c r="F47" s="8">
        <f>SUM(D47-E47)</f>
        <v>438012.69999999995</v>
      </c>
      <c r="G47" s="65">
        <v>113883.51</v>
      </c>
    </row>
    <row r="48" spans="1:7" x14ac:dyDescent="0.2">
      <c r="A48" s="26" t="s">
        <v>14</v>
      </c>
      <c r="B48" s="66">
        <v>801</v>
      </c>
      <c r="C48" s="66">
        <v>22</v>
      </c>
      <c r="D48" s="65">
        <v>31916818</v>
      </c>
      <c r="E48" s="65">
        <v>21942943.050000001</v>
      </c>
      <c r="F48" s="8">
        <f>SUM(D48-E48)</f>
        <v>9973874.9499999993</v>
      </c>
      <c r="G48" s="65">
        <v>3241512.29</v>
      </c>
    </row>
    <row r="49" spans="1:7" x14ac:dyDescent="0.2">
      <c r="A49" s="30" t="s">
        <v>15</v>
      </c>
      <c r="B49" s="30">
        <f t="shared" ref="B49:G49" si="5">SUM(B46:B48)</f>
        <v>1013</v>
      </c>
      <c r="C49" s="30">
        <f t="shared" si="5"/>
        <v>95</v>
      </c>
      <c r="D49" s="49">
        <f t="shared" si="5"/>
        <v>37473722.25</v>
      </c>
      <c r="E49" s="49">
        <f t="shared" si="5"/>
        <v>25697311.75</v>
      </c>
      <c r="F49" s="49">
        <f t="shared" si="5"/>
        <v>11776410.5</v>
      </c>
      <c r="G49" s="49">
        <f t="shared" si="5"/>
        <v>3710172.25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65">
        <v>167496</v>
      </c>
      <c r="E54" s="65">
        <v>90780.2</v>
      </c>
      <c r="F54" s="8">
        <f>SUM(D54-E54)</f>
        <v>76715.8</v>
      </c>
      <c r="G54" s="65">
        <v>19946.13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165024</v>
      </c>
      <c r="E55" s="65">
        <v>119195.25</v>
      </c>
      <c r="F55" s="8">
        <f>SUM(D55-E55)</f>
        <v>45828.75</v>
      </c>
      <c r="G55" s="65">
        <v>11915.49</v>
      </c>
    </row>
    <row r="56" spans="1:7" x14ac:dyDescent="0.2">
      <c r="A56" s="26" t="s">
        <v>16</v>
      </c>
      <c r="B56" s="61">
        <v>3</v>
      </c>
      <c r="C56" s="6">
        <v>1</v>
      </c>
      <c r="D56" s="65">
        <v>34357</v>
      </c>
      <c r="E56" s="65">
        <v>21086.85</v>
      </c>
      <c r="F56" s="8">
        <f>SUM(D56-E56)</f>
        <v>13270.150000000001</v>
      </c>
      <c r="G56" s="65">
        <v>3450.26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49">
        <f>SUM(D54:D56)</f>
        <v>366877</v>
      </c>
      <c r="E57" s="49">
        <f t="shared" ref="E57:G57" si="6">SUM(E54:E56)</f>
        <v>231062.30000000002</v>
      </c>
      <c r="F57" s="49">
        <f t="shared" si="6"/>
        <v>135814.70000000001</v>
      </c>
      <c r="G57" s="49">
        <f t="shared" si="6"/>
        <v>35311.880000000005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12</v>
      </c>
      <c r="C62" s="6">
        <v>4</v>
      </c>
      <c r="D62" s="65">
        <v>58854</v>
      </c>
      <c r="E62" s="65">
        <v>29913.1</v>
      </c>
      <c r="F62" s="8">
        <f>SUM(D62-E62)</f>
        <v>28940.9</v>
      </c>
      <c r="G62" s="8">
        <v>7524.67</v>
      </c>
    </row>
    <row r="63" spans="1:7" x14ac:dyDescent="0.2">
      <c r="A63" s="26" t="s">
        <v>13</v>
      </c>
      <c r="B63" s="6">
        <v>0</v>
      </c>
      <c r="C63" s="6">
        <v>0</v>
      </c>
      <c r="D63" s="8">
        <v>0</v>
      </c>
      <c r="E63" s="8">
        <v>0</v>
      </c>
      <c r="F63" s="8">
        <f>SUM(D63-E63)</f>
        <v>0</v>
      </c>
      <c r="G63" s="8">
        <v>0</v>
      </c>
    </row>
    <row r="64" spans="1:7" x14ac:dyDescent="0.2">
      <c r="A64" s="26" t="s">
        <v>14</v>
      </c>
      <c r="B64" s="6">
        <v>161</v>
      </c>
      <c r="C64" s="6">
        <v>5</v>
      </c>
      <c r="D64" s="65">
        <v>6747960</v>
      </c>
      <c r="E64" s="65">
        <v>4693369.5999999996</v>
      </c>
      <c r="F64" s="8">
        <f>SUM(D64-E64)</f>
        <v>2054590.4000000004</v>
      </c>
      <c r="G64" s="8">
        <v>667742.38</v>
      </c>
    </row>
    <row r="65" spans="1:7" x14ac:dyDescent="0.2">
      <c r="A65" s="30" t="s">
        <v>15</v>
      </c>
      <c r="B65" s="30">
        <f t="shared" ref="B65:G65" si="7">SUM(B62:B64)</f>
        <v>173</v>
      </c>
      <c r="C65" s="30">
        <f t="shared" si="7"/>
        <v>9</v>
      </c>
      <c r="D65" s="49">
        <f t="shared" si="7"/>
        <v>6806814</v>
      </c>
      <c r="E65" s="49">
        <f t="shared" si="7"/>
        <v>4723282.6999999993</v>
      </c>
      <c r="F65" s="49">
        <f t="shared" si="7"/>
        <v>2083531.3000000003</v>
      </c>
      <c r="G65" s="49">
        <f t="shared" si="7"/>
        <v>675267.05</v>
      </c>
    </row>
    <row r="66" spans="1:7" x14ac:dyDescent="0.2">
      <c r="A66" s="32"/>
      <c r="B66" s="32"/>
      <c r="C66" s="32"/>
      <c r="D66" s="51"/>
      <c r="E66" s="51"/>
      <c r="F66" s="51"/>
      <c r="G66" s="51"/>
    </row>
    <row r="67" spans="1:7" ht="13.5" thickBot="1" x14ac:dyDescent="0.25">
      <c r="A67" s="24" t="s">
        <v>26</v>
      </c>
      <c r="B67" s="24"/>
      <c r="C67" s="32"/>
      <c r="D67" s="51"/>
      <c r="E67" s="51"/>
      <c r="F67" s="51"/>
      <c r="G67" s="51"/>
    </row>
    <row r="68" spans="1:7" ht="13.5" thickTop="1" x14ac:dyDescent="0.2">
      <c r="A68" s="33" t="s">
        <v>1</v>
      </c>
      <c r="B68" s="34" t="s">
        <v>2</v>
      </c>
      <c r="C68" s="34" t="s">
        <v>2</v>
      </c>
      <c r="D68" s="52" t="s">
        <v>7</v>
      </c>
      <c r="E68" s="52" t="s">
        <v>7</v>
      </c>
      <c r="F68" s="52" t="s">
        <v>5</v>
      </c>
      <c r="G68" s="53" t="s">
        <v>10</v>
      </c>
    </row>
    <row r="69" spans="1:7" ht="13.5" thickBot="1" x14ac:dyDescent="0.25">
      <c r="A69" s="36" t="s">
        <v>0</v>
      </c>
      <c r="B69" s="37" t="s">
        <v>3</v>
      </c>
      <c r="C69" s="37" t="s">
        <v>4</v>
      </c>
      <c r="D69" s="54" t="s">
        <v>8</v>
      </c>
      <c r="E69" s="54" t="s">
        <v>9</v>
      </c>
      <c r="F69" s="54" t="s">
        <v>6</v>
      </c>
      <c r="G69" s="55" t="s">
        <v>11</v>
      </c>
    </row>
    <row r="70" spans="1:7" ht="13.5" thickTop="1" x14ac:dyDescent="0.2">
      <c r="A70" s="26" t="s">
        <v>12</v>
      </c>
      <c r="B70" s="66">
        <v>12</v>
      </c>
      <c r="C70" s="66">
        <v>4</v>
      </c>
      <c r="D70" s="65">
        <v>457387</v>
      </c>
      <c r="E70" s="65">
        <v>313029.8</v>
      </c>
      <c r="F70" s="8">
        <f>SUM(D70-E70)</f>
        <v>144357.20000000001</v>
      </c>
      <c r="G70" s="65">
        <v>37532.879999999997</v>
      </c>
    </row>
    <row r="71" spans="1:7" x14ac:dyDescent="0.2">
      <c r="A71" s="26" t="s">
        <v>13</v>
      </c>
      <c r="B71" s="66">
        <v>3</v>
      </c>
      <c r="C71" s="66">
        <v>1</v>
      </c>
      <c r="D71" s="65">
        <v>53602</v>
      </c>
      <c r="E71" s="65">
        <v>31574.85</v>
      </c>
      <c r="F71" s="8">
        <f>SUM(D71-E71)</f>
        <v>22027.15</v>
      </c>
      <c r="G71" s="65">
        <v>5727.06</v>
      </c>
    </row>
    <row r="72" spans="1:7" x14ac:dyDescent="0.2">
      <c r="A72" s="26" t="s">
        <v>14</v>
      </c>
      <c r="B72" s="66">
        <v>20</v>
      </c>
      <c r="C72" s="66">
        <v>1</v>
      </c>
      <c r="D72" s="65">
        <v>1269379</v>
      </c>
      <c r="E72" s="65">
        <v>941034.8</v>
      </c>
      <c r="F72" s="8">
        <f>SUM(D72-E72)</f>
        <v>328344.19999999995</v>
      </c>
      <c r="G72" s="65">
        <v>106712</v>
      </c>
    </row>
    <row r="73" spans="1:7" x14ac:dyDescent="0.2">
      <c r="A73" s="30" t="s">
        <v>15</v>
      </c>
      <c r="B73" s="30">
        <f t="shared" ref="B73:G73" si="8">SUM(B70:B72)</f>
        <v>35</v>
      </c>
      <c r="C73" s="30">
        <f t="shared" si="8"/>
        <v>6</v>
      </c>
      <c r="D73" s="49">
        <f t="shared" si="8"/>
        <v>1780368</v>
      </c>
      <c r="E73" s="49">
        <f t="shared" si="8"/>
        <v>1285639.45</v>
      </c>
      <c r="F73" s="49">
        <f t="shared" si="8"/>
        <v>494728.54999999993</v>
      </c>
      <c r="G73" s="49">
        <f t="shared" si="8"/>
        <v>149971.94</v>
      </c>
    </row>
    <row r="74" spans="1:7" x14ac:dyDescent="0.2">
      <c r="A74" s="32"/>
      <c r="B74" s="32"/>
      <c r="C74" s="32"/>
      <c r="D74" s="51"/>
      <c r="E74" s="51"/>
      <c r="F74" s="51"/>
      <c r="G74" s="51"/>
    </row>
    <row r="75" spans="1:7" ht="13.5" thickBot="1" x14ac:dyDescent="0.25">
      <c r="A75" s="24" t="s">
        <v>27</v>
      </c>
      <c r="B75" s="24"/>
      <c r="C75" s="32"/>
      <c r="D75" s="51"/>
      <c r="E75" s="51"/>
      <c r="F75" s="51"/>
      <c r="G75" s="51"/>
    </row>
    <row r="76" spans="1:7" ht="13.5" thickTop="1" x14ac:dyDescent="0.2">
      <c r="A76" s="33" t="s">
        <v>1</v>
      </c>
      <c r="B76" s="34" t="s">
        <v>2</v>
      </c>
      <c r="C76" s="34" t="s">
        <v>2</v>
      </c>
      <c r="D76" s="52" t="s">
        <v>7</v>
      </c>
      <c r="E76" s="52" t="s">
        <v>7</v>
      </c>
      <c r="F76" s="52" t="s">
        <v>5</v>
      </c>
      <c r="G76" s="53" t="s">
        <v>10</v>
      </c>
    </row>
    <row r="77" spans="1:7" ht="13.5" thickBot="1" x14ac:dyDescent="0.25">
      <c r="A77" s="36" t="s">
        <v>0</v>
      </c>
      <c r="B77" s="37" t="s">
        <v>3</v>
      </c>
      <c r="C77" s="37" t="s">
        <v>4</v>
      </c>
      <c r="D77" s="54" t="s">
        <v>8</v>
      </c>
      <c r="E77" s="54" t="s">
        <v>9</v>
      </c>
      <c r="F77" s="54" t="s">
        <v>6</v>
      </c>
      <c r="G77" s="55" t="s">
        <v>11</v>
      </c>
    </row>
    <row r="78" spans="1:7" ht="13.5" thickTop="1" x14ac:dyDescent="0.2">
      <c r="A78" s="26" t="s">
        <v>12</v>
      </c>
      <c r="B78" s="66">
        <v>50</v>
      </c>
      <c r="C78" s="66">
        <v>16</v>
      </c>
      <c r="D78" s="65">
        <v>1111024</v>
      </c>
      <c r="E78" s="65">
        <v>728848</v>
      </c>
      <c r="F78" s="1">
        <f>SUM(D78-E78)</f>
        <v>382176</v>
      </c>
      <c r="G78" s="65">
        <v>99365.86</v>
      </c>
    </row>
    <row r="79" spans="1:7" x14ac:dyDescent="0.2">
      <c r="A79" s="26" t="s">
        <v>13</v>
      </c>
      <c r="B79" s="66">
        <v>18</v>
      </c>
      <c r="C79" s="66">
        <v>6</v>
      </c>
      <c r="D79" s="65">
        <v>383506</v>
      </c>
      <c r="E79" s="65">
        <v>259454.6</v>
      </c>
      <c r="F79" s="1">
        <f>SUM(D79-E79)</f>
        <v>124051.4</v>
      </c>
      <c r="G79" s="65">
        <v>32253.34</v>
      </c>
    </row>
    <row r="80" spans="1:7" ht="15" x14ac:dyDescent="0.35">
      <c r="A80" s="26" t="s">
        <v>14</v>
      </c>
      <c r="B80" s="66">
        <v>140</v>
      </c>
      <c r="C80" s="66">
        <v>4</v>
      </c>
      <c r="D80" s="65">
        <v>9640548</v>
      </c>
      <c r="E80" s="65">
        <v>6843612.75</v>
      </c>
      <c r="F80" s="2">
        <f>SUM(D80-E80)</f>
        <v>2796935.25</v>
      </c>
      <c r="G80" s="65">
        <v>909004.4</v>
      </c>
    </row>
    <row r="81" spans="1:7" x14ac:dyDescent="0.2">
      <c r="A81" s="30" t="s">
        <v>15</v>
      </c>
      <c r="B81" s="30">
        <f t="shared" ref="B81:G81" si="9">SUM(B78:B80)</f>
        <v>208</v>
      </c>
      <c r="C81" s="30">
        <f t="shared" si="9"/>
        <v>26</v>
      </c>
      <c r="D81" s="49">
        <f t="shared" si="9"/>
        <v>11135078</v>
      </c>
      <c r="E81" s="49">
        <f t="shared" si="9"/>
        <v>7831915.3499999996</v>
      </c>
      <c r="F81" s="49">
        <f t="shared" si="9"/>
        <v>3303162.65</v>
      </c>
      <c r="G81" s="49">
        <f t="shared" si="9"/>
        <v>1040623.6000000001</v>
      </c>
    </row>
    <row r="82" spans="1:7" x14ac:dyDescent="0.2">
      <c r="A82" s="32"/>
      <c r="B82" s="32"/>
      <c r="C82" s="32"/>
      <c r="D82" s="51"/>
      <c r="E82" s="51"/>
      <c r="F82" s="51"/>
      <c r="G82" s="51"/>
    </row>
    <row r="83" spans="1:7" ht="13.5" thickBot="1" x14ac:dyDescent="0.25">
      <c r="A83" s="24" t="s">
        <v>28</v>
      </c>
      <c r="B83" s="24"/>
      <c r="C83" s="32"/>
      <c r="D83" s="51"/>
      <c r="E83" s="51"/>
      <c r="F83" s="51"/>
      <c r="G83" s="51"/>
    </row>
    <row r="84" spans="1:7" ht="13.5" thickTop="1" x14ac:dyDescent="0.2">
      <c r="A84" s="33" t="s">
        <v>1</v>
      </c>
      <c r="B84" s="34" t="s">
        <v>2</v>
      </c>
      <c r="C84" s="34" t="s">
        <v>2</v>
      </c>
      <c r="D84" s="52" t="s">
        <v>7</v>
      </c>
      <c r="E84" s="52" t="s">
        <v>7</v>
      </c>
      <c r="F84" s="52" t="s">
        <v>5</v>
      </c>
      <c r="G84" s="53" t="s">
        <v>10</v>
      </c>
    </row>
    <row r="85" spans="1:7" ht="13.5" thickBot="1" x14ac:dyDescent="0.25">
      <c r="A85" s="36" t="s">
        <v>0</v>
      </c>
      <c r="B85" s="37" t="s">
        <v>3</v>
      </c>
      <c r="C85" s="37" t="s">
        <v>4</v>
      </c>
      <c r="D85" s="54" t="s">
        <v>8</v>
      </c>
      <c r="E85" s="54" t="s">
        <v>9</v>
      </c>
      <c r="F85" s="54" t="s">
        <v>6</v>
      </c>
      <c r="G85" s="55" t="s">
        <v>11</v>
      </c>
    </row>
    <row r="86" spans="1:7" ht="13.5" thickTop="1" x14ac:dyDescent="0.2">
      <c r="A86" s="26" t="s">
        <v>12</v>
      </c>
      <c r="B86" s="66">
        <v>621</v>
      </c>
      <c r="C86" s="66">
        <v>210</v>
      </c>
      <c r="D86" s="65">
        <v>21804068</v>
      </c>
      <c r="E86" s="65">
        <v>14521914.5</v>
      </c>
      <c r="F86" s="8">
        <f>SUM(D86-E86)</f>
        <v>7282153.5</v>
      </c>
      <c r="G86" s="65">
        <v>1893364.98</v>
      </c>
    </row>
    <row r="87" spans="1:7" x14ac:dyDescent="0.2">
      <c r="A87" s="26" t="s">
        <v>13</v>
      </c>
      <c r="B87" s="66">
        <v>481</v>
      </c>
      <c r="C87" s="66">
        <v>169</v>
      </c>
      <c r="D87" s="65">
        <v>10432319.5</v>
      </c>
      <c r="E87" s="65">
        <v>6947829.7999999998</v>
      </c>
      <c r="F87" s="8">
        <f>SUM(D87-E87)</f>
        <v>3484489.7</v>
      </c>
      <c r="G87" s="65">
        <v>905970.42</v>
      </c>
    </row>
    <row r="88" spans="1:7" x14ac:dyDescent="0.2">
      <c r="A88" s="26" t="s">
        <v>16</v>
      </c>
      <c r="B88" s="66">
        <v>3</v>
      </c>
      <c r="C88" s="66">
        <v>1</v>
      </c>
      <c r="D88" s="65">
        <v>254222</v>
      </c>
      <c r="E88" s="65">
        <v>183299.5</v>
      </c>
      <c r="F88" s="8">
        <f>SUM(D88-E88)</f>
        <v>70922.5</v>
      </c>
      <c r="G88" s="65">
        <v>18439.849999999999</v>
      </c>
    </row>
    <row r="89" spans="1:7" x14ac:dyDescent="0.2">
      <c r="A89" s="26" t="s">
        <v>17</v>
      </c>
      <c r="B89" s="66">
        <v>478</v>
      </c>
      <c r="C89" s="66">
        <v>5</v>
      </c>
      <c r="D89" s="65">
        <v>22601182</v>
      </c>
      <c r="E89" s="65">
        <v>16006605</v>
      </c>
      <c r="F89" s="8">
        <f>SUM(D89-E89)</f>
        <v>6594577</v>
      </c>
      <c r="G89" s="65">
        <v>1187025</v>
      </c>
    </row>
    <row r="90" spans="1:7" x14ac:dyDescent="0.2">
      <c r="A90" s="26" t="s">
        <v>14</v>
      </c>
      <c r="B90" s="66">
        <v>229</v>
      </c>
      <c r="C90" s="66">
        <v>5</v>
      </c>
      <c r="D90" s="65">
        <v>12801948.25</v>
      </c>
      <c r="E90" s="65">
        <v>9093503.6999999993</v>
      </c>
      <c r="F90" s="8">
        <f>SUM(D90-E90)</f>
        <v>3708444.5500000007</v>
      </c>
      <c r="G90" s="65">
        <v>1205245.19</v>
      </c>
    </row>
    <row r="91" spans="1:7" x14ac:dyDescent="0.2">
      <c r="A91" s="30" t="s">
        <v>15</v>
      </c>
      <c r="B91" s="30">
        <f t="shared" ref="B91:G91" si="10">SUM(B86:B90)</f>
        <v>1812</v>
      </c>
      <c r="C91" s="30">
        <f t="shared" si="10"/>
        <v>390</v>
      </c>
      <c r="D91" s="49">
        <f t="shared" si="10"/>
        <v>67893739.75</v>
      </c>
      <c r="E91" s="49">
        <f t="shared" si="10"/>
        <v>46753152.5</v>
      </c>
      <c r="F91" s="49">
        <f t="shared" si="10"/>
        <v>21140587.25</v>
      </c>
      <c r="G91" s="49">
        <f t="shared" si="10"/>
        <v>5210045.4399999995</v>
      </c>
    </row>
    <row r="92" spans="1:7" x14ac:dyDescent="0.2">
      <c r="A92" s="32"/>
      <c r="B92" s="32"/>
      <c r="C92" s="32"/>
      <c r="D92" s="51"/>
      <c r="E92" s="51"/>
      <c r="F92" s="51"/>
      <c r="G92" s="51"/>
    </row>
    <row r="93" spans="1:7" ht="13.5" thickBot="1" x14ac:dyDescent="0.25">
      <c r="A93" s="24" t="s">
        <v>29</v>
      </c>
      <c r="B93" s="24"/>
      <c r="C93" s="32"/>
      <c r="D93" s="51"/>
      <c r="E93" s="51"/>
      <c r="F93" s="51"/>
      <c r="G93" s="51"/>
    </row>
    <row r="94" spans="1:7" ht="13.5" thickTop="1" x14ac:dyDescent="0.2">
      <c r="A94" s="33" t="s">
        <v>1</v>
      </c>
      <c r="B94" s="34" t="s">
        <v>2</v>
      </c>
      <c r="C94" s="34" t="s">
        <v>2</v>
      </c>
      <c r="D94" s="52" t="s">
        <v>7</v>
      </c>
      <c r="E94" s="52" t="s">
        <v>7</v>
      </c>
      <c r="F94" s="52" t="s">
        <v>5</v>
      </c>
      <c r="G94" s="53" t="s">
        <v>10</v>
      </c>
    </row>
    <row r="95" spans="1:7" ht="13.5" thickBot="1" x14ac:dyDescent="0.25">
      <c r="A95" s="36" t="s">
        <v>0</v>
      </c>
      <c r="B95" s="37" t="s">
        <v>3</v>
      </c>
      <c r="C95" s="37" t="s">
        <v>4</v>
      </c>
      <c r="D95" s="54" t="s">
        <v>8</v>
      </c>
      <c r="E95" s="54" t="s">
        <v>9</v>
      </c>
      <c r="F95" s="54" t="s">
        <v>6</v>
      </c>
      <c r="G95" s="55" t="s">
        <v>11</v>
      </c>
    </row>
    <row r="96" spans="1:7" ht="13.5" thickTop="1" x14ac:dyDescent="0.2">
      <c r="A96" s="26" t="s">
        <v>12</v>
      </c>
      <c r="B96" s="66">
        <v>27</v>
      </c>
      <c r="C96" s="66">
        <v>9</v>
      </c>
      <c r="D96" s="65">
        <v>509276</v>
      </c>
      <c r="E96" s="65">
        <v>330786.05</v>
      </c>
      <c r="F96" s="8">
        <f>SUM(D96-E96)</f>
        <v>178489.95</v>
      </c>
      <c r="G96" s="65">
        <v>46407.45</v>
      </c>
    </row>
    <row r="97" spans="1:7" x14ac:dyDescent="0.2">
      <c r="A97" s="26" t="s">
        <v>13</v>
      </c>
      <c r="B97" s="66">
        <v>11</v>
      </c>
      <c r="C97" s="66">
        <v>4</v>
      </c>
      <c r="D97" s="65">
        <v>253802</v>
      </c>
      <c r="E97" s="65">
        <v>165712.65</v>
      </c>
      <c r="F97" s="8">
        <f>SUM(D97-E97)</f>
        <v>88089.35</v>
      </c>
      <c r="G97" s="65">
        <v>22903.25</v>
      </c>
    </row>
    <row r="98" spans="1:7" x14ac:dyDescent="0.2">
      <c r="A98" s="26" t="s">
        <v>14</v>
      </c>
      <c r="B98" s="66">
        <v>119</v>
      </c>
      <c r="C98" s="66">
        <v>3</v>
      </c>
      <c r="D98" s="65">
        <v>5231656</v>
      </c>
      <c r="E98" s="65">
        <v>3770222.05</v>
      </c>
      <c r="F98" s="8">
        <f>SUM(D98-E98)</f>
        <v>1461433.9500000002</v>
      </c>
      <c r="G98" s="65">
        <v>474966.37</v>
      </c>
    </row>
    <row r="99" spans="1:7" x14ac:dyDescent="0.2">
      <c r="A99" s="30" t="s">
        <v>15</v>
      </c>
      <c r="B99" s="30">
        <f t="shared" ref="B99:G99" si="11">SUM(B96:B98)</f>
        <v>157</v>
      </c>
      <c r="C99" s="30">
        <f t="shared" si="11"/>
        <v>16</v>
      </c>
      <c r="D99" s="49">
        <f t="shared" si="11"/>
        <v>5994734</v>
      </c>
      <c r="E99" s="49">
        <f t="shared" si="11"/>
        <v>4266720.75</v>
      </c>
      <c r="F99" s="49">
        <f t="shared" si="11"/>
        <v>1728013.2500000002</v>
      </c>
      <c r="G99" s="49">
        <f t="shared" si="11"/>
        <v>544277.06999999995</v>
      </c>
    </row>
    <row r="100" spans="1:7" x14ac:dyDescent="0.2">
      <c r="A100" s="32"/>
      <c r="B100" s="32"/>
      <c r="C100" s="32"/>
      <c r="D100" s="51"/>
      <c r="E100" s="51"/>
      <c r="F100" s="51"/>
      <c r="G100" s="51"/>
    </row>
    <row r="101" spans="1:7" ht="13.5" thickBot="1" x14ac:dyDescent="0.25">
      <c r="A101" s="24" t="s">
        <v>30</v>
      </c>
      <c r="B101" s="24"/>
      <c r="C101" s="32"/>
      <c r="D101" s="51"/>
      <c r="E101" s="51"/>
      <c r="F101" s="51"/>
      <c r="G101" s="51"/>
    </row>
    <row r="102" spans="1:7" ht="13.5" thickTop="1" x14ac:dyDescent="0.2">
      <c r="A102" s="33" t="s">
        <v>1</v>
      </c>
      <c r="B102" s="34" t="s">
        <v>2</v>
      </c>
      <c r="C102" s="34" t="s">
        <v>2</v>
      </c>
      <c r="D102" s="52" t="s">
        <v>7</v>
      </c>
      <c r="E102" s="52" t="s">
        <v>7</v>
      </c>
      <c r="F102" s="52" t="s">
        <v>5</v>
      </c>
      <c r="G102" s="53" t="s">
        <v>10</v>
      </c>
    </row>
    <row r="103" spans="1:7" ht="13.5" thickBot="1" x14ac:dyDescent="0.25">
      <c r="A103" s="36" t="s">
        <v>0</v>
      </c>
      <c r="B103" s="37" t="s">
        <v>3</v>
      </c>
      <c r="C103" s="37" t="s">
        <v>4</v>
      </c>
      <c r="D103" s="54" t="s">
        <v>8</v>
      </c>
      <c r="E103" s="54" t="s">
        <v>9</v>
      </c>
      <c r="F103" s="54" t="s">
        <v>6</v>
      </c>
      <c r="G103" s="55" t="s">
        <v>11</v>
      </c>
    </row>
    <row r="104" spans="1:7" ht="13.5" thickTop="1" x14ac:dyDescent="0.2">
      <c r="A104" s="26" t="s">
        <v>12</v>
      </c>
      <c r="B104" s="66">
        <v>147</v>
      </c>
      <c r="C104" s="66">
        <v>50</v>
      </c>
      <c r="D104" s="65">
        <v>3009715</v>
      </c>
      <c r="E104" s="65">
        <v>2155622.0499999998</v>
      </c>
      <c r="F104" s="8">
        <f>SUM(D104-E104)</f>
        <v>854092.95000000019</v>
      </c>
      <c r="G104" s="65">
        <v>222064.69</v>
      </c>
    </row>
    <row r="105" spans="1:7" x14ac:dyDescent="0.2">
      <c r="A105" s="26" t="s">
        <v>13</v>
      </c>
      <c r="B105" s="66">
        <v>56</v>
      </c>
      <c r="C105" s="66">
        <v>20</v>
      </c>
      <c r="D105" s="65">
        <v>507075.5</v>
      </c>
      <c r="E105" s="65">
        <v>339636.15</v>
      </c>
      <c r="F105" s="8">
        <f>SUM(D105-E105)</f>
        <v>167439.34999999998</v>
      </c>
      <c r="G105" s="65">
        <v>43534.39</v>
      </c>
    </row>
    <row r="106" spans="1:7" x14ac:dyDescent="0.2">
      <c r="A106" s="26" t="s">
        <v>16</v>
      </c>
      <c r="B106" s="66">
        <v>5</v>
      </c>
      <c r="C106" s="66">
        <v>1</v>
      </c>
      <c r="D106" s="65">
        <v>51750</v>
      </c>
      <c r="E106" s="65">
        <v>36346.449999999997</v>
      </c>
      <c r="F106" s="8">
        <f>SUM(D106-E106)</f>
        <v>15403.550000000003</v>
      </c>
      <c r="G106" s="65">
        <v>4004.92</v>
      </c>
    </row>
    <row r="107" spans="1:7" x14ac:dyDescent="0.2">
      <c r="A107" s="26" t="s">
        <v>17</v>
      </c>
      <c r="B107" s="66">
        <v>50</v>
      </c>
      <c r="C107" s="66">
        <v>1</v>
      </c>
      <c r="D107" s="65">
        <v>1410879</v>
      </c>
      <c r="E107" s="65">
        <v>1013989.2</v>
      </c>
      <c r="F107" s="8">
        <f>SUM(D107-E107)</f>
        <v>396889.80000000005</v>
      </c>
      <c r="G107" s="65">
        <v>71440.399999999994</v>
      </c>
    </row>
    <row r="108" spans="1:7" x14ac:dyDescent="0.2">
      <c r="A108" s="26" t="s">
        <v>14</v>
      </c>
      <c r="B108" s="66">
        <v>531</v>
      </c>
      <c r="C108" s="66">
        <v>13</v>
      </c>
      <c r="D108" s="65">
        <v>23733163.25</v>
      </c>
      <c r="E108" s="65">
        <v>16886258.350000001</v>
      </c>
      <c r="F108" s="8">
        <f>SUM(D108-E108)</f>
        <v>6846904.8999999985</v>
      </c>
      <c r="G108" s="65">
        <v>2225245.6800000002</v>
      </c>
    </row>
    <row r="109" spans="1:7" x14ac:dyDescent="0.2">
      <c r="A109" s="30" t="s">
        <v>15</v>
      </c>
      <c r="B109" s="30">
        <f t="shared" ref="B109:G109" si="12">SUM(B104:B108)</f>
        <v>789</v>
      </c>
      <c r="C109" s="30">
        <f t="shared" si="12"/>
        <v>85</v>
      </c>
      <c r="D109" s="49">
        <f t="shared" si="12"/>
        <v>28712582.75</v>
      </c>
      <c r="E109" s="49">
        <f t="shared" si="12"/>
        <v>20431852.200000003</v>
      </c>
      <c r="F109" s="49">
        <f t="shared" si="12"/>
        <v>8280730.5499999989</v>
      </c>
      <c r="G109" s="49">
        <f t="shared" si="12"/>
        <v>2566290.08</v>
      </c>
    </row>
    <row r="110" spans="1:7" x14ac:dyDescent="0.2">
      <c r="A110" s="32"/>
      <c r="B110" s="32"/>
      <c r="C110" s="32"/>
      <c r="D110" s="51"/>
      <c r="E110" s="51"/>
      <c r="F110" s="51"/>
      <c r="G110" s="51"/>
    </row>
    <row r="111" spans="1:7" ht="13.5" thickBot="1" x14ac:dyDescent="0.25">
      <c r="A111" s="24" t="s">
        <v>31</v>
      </c>
      <c r="B111" s="24"/>
      <c r="C111" s="32"/>
      <c r="D111" s="51"/>
      <c r="E111" s="51"/>
      <c r="F111" s="51"/>
      <c r="G111" s="51"/>
    </row>
    <row r="112" spans="1:7" ht="13.5" thickTop="1" x14ac:dyDescent="0.2">
      <c r="A112" s="33" t="s">
        <v>1</v>
      </c>
      <c r="B112" s="34" t="s">
        <v>2</v>
      </c>
      <c r="C112" s="34" t="s">
        <v>2</v>
      </c>
      <c r="D112" s="52" t="s">
        <v>7</v>
      </c>
      <c r="E112" s="52" t="s">
        <v>7</v>
      </c>
      <c r="F112" s="52" t="s">
        <v>5</v>
      </c>
      <c r="G112" s="53" t="s">
        <v>10</v>
      </c>
    </row>
    <row r="113" spans="1:7" ht="13.5" thickBot="1" x14ac:dyDescent="0.25">
      <c r="A113" s="36" t="s">
        <v>0</v>
      </c>
      <c r="B113" s="37" t="s">
        <v>3</v>
      </c>
      <c r="C113" s="37" t="s">
        <v>4</v>
      </c>
      <c r="D113" s="54" t="s">
        <v>8</v>
      </c>
      <c r="E113" s="54" t="s">
        <v>9</v>
      </c>
      <c r="F113" s="54" t="s">
        <v>6</v>
      </c>
      <c r="G113" s="55" t="s">
        <v>11</v>
      </c>
    </row>
    <row r="114" spans="1:7" ht="13.5" thickTop="1" x14ac:dyDescent="0.2">
      <c r="A114" s="26" t="s">
        <v>12</v>
      </c>
      <c r="B114" s="66">
        <v>19</v>
      </c>
      <c r="C114" s="66">
        <v>7</v>
      </c>
      <c r="D114" s="65">
        <v>309438</v>
      </c>
      <c r="E114" s="65">
        <v>204282.95</v>
      </c>
      <c r="F114" s="1">
        <f>SUM(D114-E114)</f>
        <v>105155.04999999999</v>
      </c>
      <c r="G114" s="65">
        <v>27340.37</v>
      </c>
    </row>
    <row r="115" spans="1:7" x14ac:dyDescent="0.2">
      <c r="A115" s="26" t="s">
        <v>14</v>
      </c>
      <c r="B115" s="66">
        <v>205</v>
      </c>
      <c r="C115" s="66">
        <v>7</v>
      </c>
      <c r="D115" s="65">
        <v>7334260</v>
      </c>
      <c r="E115" s="65">
        <v>5040487.83</v>
      </c>
      <c r="F115" s="7">
        <f>SUM(D115-E115)</f>
        <v>2293772.17</v>
      </c>
      <c r="G115" s="65">
        <v>745476.57</v>
      </c>
    </row>
    <row r="116" spans="1:7" x14ac:dyDescent="0.2">
      <c r="A116" s="30" t="s">
        <v>15</v>
      </c>
      <c r="B116" s="30">
        <f t="shared" ref="B116:G116" si="13">SUM(B114:B115)</f>
        <v>224</v>
      </c>
      <c r="C116" s="30">
        <f t="shared" si="13"/>
        <v>14</v>
      </c>
      <c r="D116" s="49">
        <f t="shared" si="13"/>
        <v>7643698</v>
      </c>
      <c r="E116" s="49">
        <f t="shared" si="13"/>
        <v>5244770.78</v>
      </c>
      <c r="F116" s="49">
        <f t="shared" si="13"/>
        <v>2398927.2199999997</v>
      </c>
      <c r="G116" s="49">
        <f t="shared" si="13"/>
        <v>772816.94</v>
      </c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x14ac:dyDescent="0.2">
      <c r="A118" s="26"/>
      <c r="B118" s="26"/>
      <c r="C118" s="26"/>
      <c r="D118" s="51"/>
      <c r="E118" s="51"/>
      <c r="F118" s="51"/>
      <c r="G118" s="51"/>
    </row>
    <row r="119" spans="1:7" ht="13.5" thickBot="1" x14ac:dyDescent="0.25">
      <c r="A119" s="24" t="s">
        <v>32</v>
      </c>
      <c r="B119" s="24"/>
      <c r="C119" s="32"/>
      <c r="D119" s="51"/>
      <c r="E119" s="51"/>
      <c r="F119" s="51"/>
      <c r="G119" s="51"/>
    </row>
    <row r="120" spans="1:7" ht="13.5" thickTop="1" x14ac:dyDescent="0.2">
      <c r="A120" s="33" t="s">
        <v>1</v>
      </c>
      <c r="B120" s="34" t="s">
        <v>2</v>
      </c>
      <c r="C120" s="34" t="s">
        <v>2</v>
      </c>
      <c r="D120" s="52" t="s">
        <v>7</v>
      </c>
      <c r="E120" s="52" t="s">
        <v>7</v>
      </c>
      <c r="F120" s="52" t="s">
        <v>5</v>
      </c>
      <c r="G120" s="53" t="s">
        <v>10</v>
      </c>
    </row>
    <row r="121" spans="1:7" ht="13.5" thickBot="1" x14ac:dyDescent="0.25">
      <c r="A121" s="36" t="s">
        <v>0</v>
      </c>
      <c r="B121" s="37" t="s">
        <v>3</v>
      </c>
      <c r="C121" s="37" t="s">
        <v>4</v>
      </c>
      <c r="D121" s="54" t="s">
        <v>8</v>
      </c>
      <c r="E121" s="54" t="s">
        <v>9</v>
      </c>
      <c r="F121" s="54" t="s">
        <v>6</v>
      </c>
      <c r="G121" s="55" t="s">
        <v>11</v>
      </c>
    </row>
    <row r="122" spans="1:7" ht="13.5" thickTop="1" x14ac:dyDescent="0.2">
      <c r="A122" s="26" t="s">
        <v>12</v>
      </c>
      <c r="B122" s="64">
        <v>578</v>
      </c>
      <c r="C122" s="64">
        <v>201</v>
      </c>
      <c r="D122" s="65">
        <v>12385314.5</v>
      </c>
      <c r="E122" s="65">
        <v>8343782.5</v>
      </c>
      <c r="F122" s="8">
        <f>SUM(D122-E122)</f>
        <v>4041532</v>
      </c>
      <c r="G122" s="65">
        <v>1050802.3700000001</v>
      </c>
    </row>
    <row r="123" spans="1:7" x14ac:dyDescent="0.2">
      <c r="A123" s="26" t="s">
        <v>13</v>
      </c>
      <c r="B123" s="64">
        <v>273</v>
      </c>
      <c r="C123" s="64">
        <v>101</v>
      </c>
      <c r="D123" s="65">
        <v>4171018.25</v>
      </c>
      <c r="E123" s="65">
        <v>2905943.3</v>
      </c>
      <c r="F123" s="8">
        <f>SUM(D123-E123)</f>
        <v>1265074.9500000002</v>
      </c>
      <c r="G123" s="65">
        <v>328920.99</v>
      </c>
    </row>
    <row r="124" spans="1:7" x14ac:dyDescent="0.2">
      <c r="A124" s="26" t="s">
        <v>14</v>
      </c>
      <c r="B124" s="64">
        <v>227</v>
      </c>
      <c r="C124" s="64">
        <v>6</v>
      </c>
      <c r="D124" s="65">
        <v>8017688</v>
      </c>
      <c r="E124" s="65">
        <v>5792912.75</v>
      </c>
      <c r="F124" s="8">
        <f>SUM(D124-E124)</f>
        <v>2224775.25</v>
      </c>
      <c r="G124" s="65">
        <v>723052.82</v>
      </c>
    </row>
    <row r="125" spans="1:7" x14ac:dyDescent="0.2">
      <c r="A125" s="30" t="s">
        <v>15</v>
      </c>
      <c r="B125" s="30">
        <f t="shared" ref="B125:G125" si="14">SUM(B122:B124)</f>
        <v>1078</v>
      </c>
      <c r="C125" s="30">
        <f t="shared" si="14"/>
        <v>308</v>
      </c>
      <c r="D125" s="49">
        <f t="shared" si="14"/>
        <v>24574020.75</v>
      </c>
      <c r="E125" s="49">
        <f t="shared" si="14"/>
        <v>17042638.550000001</v>
      </c>
      <c r="F125" s="49">
        <f t="shared" si="14"/>
        <v>7531382.2000000002</v>
      </c>
      <c r="G125" s="49">
        <f t="shared" si="14"/>
        <v>2102776.1800000002</v>
      </c>
    </row>
    <row r="126" spans="1:7" x14ac:dyDescent="0.2">
      <c r="A126" s="32"/>
      <c r="B126" s="32"/>
      <c r="C126" s="32"/>
      <c r="D126" s="51"/>
      <c r="E126" s="51"/>
      <c r="F126" s="51"/>
      <c r="G126" s="51"/>
    </row>
    <row r="127" spans="1:7" ht="13.5" thickBot="1" x14ac:dyDescent="0.25">
      <c r="A127" s="24" t="s">
        <v>33</v>
      </c>
      <c r="B127" s="24"/>
      <c r="C127" s="32"/>
      <c r="D127" s="51"/>
      <c r="E127" s="51"/>
      <c r="F127" s="51"/>
      <c r="G127" s="51"/>
    </row>
    <row r="128" spans="1:7" ht="13.5" thickTop="1" x14ac:dyDescent="0.2">
      <c r="A128" s="33" t="s">
        <v>1</v>
      </c>
      <c r="B128" s="34" t="s">
        <v>2</v>
      </c>
      <c r="C128" s="34" t="s">
        <v>2</v>
      </c>
      <c r="D128" s="52" t="s">
        <v>7</v>
      </c>
      <c r="E128" s="52" t="s">
        <v>7</v>
      </c>
      <c r="F128" s="52" t="s">
        <v>5</v>
      </c>
      <c r="G128" s="53" t="s">
        <v>10</v>
      </c>
    </row>
    <row r="129" spans="1:7" ht="13.5" thickBot="1" x14ac:dyDescent="0.25">
      <c r="A129" s="36" t="s">
        <v>0</v>
      </c>
      <c r="B129" s="37" t="s">
        <v>3</v>
      </c>
      <c r="C129" s="37" t="s">
        <v>4</v>
      </c>
      <c r="D129" s="54" t="s">
        <v>8</v>
      </c>
      <c r="E129" s="54" t="s">
        <v>9</v>
      </c>
      <c r="F129" s="54" t="s">
        <v>6</v>
      </c>
      <c r="G129" s="55" t="s">
        <v>11</v>
      </c>
    </row>
    <row r="130" spans="1:7" ht="13.5" thickTop="1" x14ac:dyDescent="0.2">
      <c r="A130" s="26" t="s">
        <v>12</v>
      </c>
      <c r="B130" s="66">
        <v>51</v>
      </c>
      <c r="C130" s="66">
        <v>17</v>
      </c>
      <c r="D130" s="65">
        <v>1288559</v>
      </c>
      <c r="E130" s="65">
        <v>878848.2</v>
      </c>
      <c r="F130" s="8">
        <f>SUM(D130-E130)</f>
        <v>409710.80000000005</v>
      </c>
      <c r="G130" s="65">
        <v>106525.24</v>
      </c>
    </row>
    <row r="131" spans="1:7" x14ac:dyDescent="0.2">
      <c r="A131" s="26" t="s">
        <v>13</v>
      </c>
      <c r="B131" s="66">
        <v>26</v>
      </c>
      <c r="C131" s="66">
        <v>10</v>
      </c>
      <c r="D131" s="65">
        <v>696400</v>
      </c>
      <c r="E131" s="65">
        <v>462975.4</v>
      </c>
      <c r="F131" s="8">
        <f>SUM(D131-E131)</f>
        <v>233424.59999999998</v>
      </c>
      <c r="G131" s="65">
        <v>60690.62</v>
      </c>
    </row>
    <row r="132" spans="1:7" x14ac:dyDescent="0.2">
      <c r="A132" s="26" t="s">
        <v>14</v>
      </c>
      <c r="B132" s="66">
        <v>45</v>
      </c>
      <c r="C132" s="66">
        <v>1</v>
      </c>
      <c r="D132" s="65">
        <v>2884661</v>
      </c>
      <c r="E132" s="65">
        <v>1980053.6</v>
      </c>
      <c r="F132" s="8">
        <f>SUM(D132-E132)</f>
        <v>904607.39999999991</v>
      </c>
      <c r="G132" s="65">
        <v>293997.49</v>
      </c>
    </row>
    <row r="133" spans="1:7" x14ac:dyDescent="0.2">
      <c r="A133" s="30" t="s">
        <v>15</v>
      </c>
      <c r="B133" s="30">
        <f t="shared" ref="B133:G133" si="15">SUM(B130:B132)</f>
        <v>122</v>
      </c>
      <c r="C133" s="30">
        <f t="shared" si="15"/>
        <v>28</v>
      </c>
      <c r="D133" s="49">
        <f t="shared" si="15"/>
        <v>4869620</v>
      </c>
      <c r="E133" s="49">
        <f t="shared" si="15"/>
        <v>3321877.2</v>
      </c>
      <c r="F133" s="49">
        <f t="shared" si="15"/>
        <v>1547742.7999999998</v>
      </c>
      <c r="G133" s="49">
        <f t="shared" si="15"/>
        <v>461213.35</v>
      </c>
    </row>
    <row r="134" spans="1:7" x14ac:dyDescent="0.2">
      <c r="A134" s="32"/>
      <c r="B134" s="32"/>
      <c r="C134" s="32"/>
      <c r="D134" s="51"/>
      <c r="E134" s="51"/>
      <c r="F134" s="51"/>
      <c r="G134" s="51"/>
    </row>
    <row r="135" spans="1:7" ht="13.5" thickBot="1" x14ac:dyDescent="0.25">
      <c r="A135" s="24" t="s">
        <v>34</v>
      </c>
      <c r="B135" s="24"/>
      <c r="C135" s="32"/>
      <c r="D135" s="51"/>
      <c r="E135" s="51"/>
      <c r="F135" s="51"/>
      <c r="G135" s="51"/>
    </row>
    <row r="136" spans="1:7" ht="13.5" thickTop="1" x14ac:dyDescent="0.2">
      <c r="A136" s="33" t="s">
        <v>1</v>
      </c>
      <c r="B136" s="34" t="s">
        <v>2</v>
      </c>
      <c r="C136" s="34" t="s">
        <v>2</v>
      </c>
      <c r="D136" s="52" t="s">
        <v>7</v>
      </c>
      <c r="E136" s="52" t="s">
        <v>7</v>
      </c>
      <c r="F136" s="52" t="s">
        <v>5</v>
      </c>
      <c r="G136" s="53" t="s">
        <v>10</v>
      </c>
    </row>
    <row r="137" spans="1:7" ht="13.5" thickBot="1" x14ac:dyDescent="0.25">
      <c r="A137" s="36" t="s">
        <v>0</v>
      </c>
      <c r="B137" s="37" t="s">
        <v>3</v>
      </c>
      <c r="C137" s="37" t="s">
        <v>4</v>
      </c>
      <c r="D137" s="54" t="s">
        <v>8</v>
      </c>
      <c r="E137" s="54" t="s">
        <v>9</v>
      </c>
      <c r="F137" s="54" t="s">
        <v>6</v>
      </c>
      <c r="G137" s="55" t="s">
        <v>11</v>
      </c>
    </row>
    <row r="138" spans="1:7" ht="13.5" thickTop="1" x14ac:dyDescent="0.2">
      <c r="A138" s="26" t="s">
        <v>12</v>
      </c>
      <c r="B138" s="66">
        <v>34</v>
      </c>
      <c r="C138" s="66">
        <v>12</v>
      </c>
      <c r="D138" s="65">
        <v>867809</v>
      </c>
      <c r="E138" s="65">
        <v>582979.75</v>
      </c>
      <c r="F138" s="8">
        <f>SUM(D138-E138)</f>
        <v>284829.25</v>
      </c>
      <c r="G138" s="65">
        <v>74055.7</v>
      </c>
    </row>
    <row r="139" spans="1:7" x14ac:dyDescent="0.2">
      <c r="A139" s="26" t="s">
        <v>13</v>
      </c>
      <c r="B139" s="66">
        <v>23</v>
      </c>
      <c r="C139" s="66">
        <v>8</v>
      </c>
      <c r="D139" s="65">
        <v>388868</v>
      </c>
      <c r="E139" s="65">
        <v>265682.7</v>
      </c>
      <c r="F139" s="8">
        <f>SUM(D139-E139)</f>
        <v>123185.29999999999</v>
      </c>
      <c r="G139" s="65">
        <v>32028.240000000002</v>
      </c>
    </row>
    <row r="140" spans="1:7" x14ac:dyDescent="0.2">
      <c r="A140" s="26" t="s">
        <v>14</v>
      </c>
      <c r="B140" s="66">
        <v>129</v>
      </c>
      <c r="C140" s="66">
        <v>5</v>
      </c>
      <c r="D140" s="65">
        <v>4882905</v>
      </c>
      <c r="E140" s="65">
        <v>3472860.35</v>
      </c>
      <c r="F140" s="8">
        <f>SUM(D140-E140)</f>
        <v>1410044.65</v>
      </c>
      <c r="G140" s="65">
        <v>458264.88</v>
      </c>
    </row>
    <row r="141" spans="1:7" x14ac:dyDescent="0.2">
      <c r="A141" s="30" t="s">
        <v>15</v>
      </c>
      <c r="B141" s="30">
        <f t="shared" ref="B141:G141" si="16">SUM(B138:B140)</f>
        <v>186</v>
      </c>
      <c r="C141" s="30">
        <f t="shared" si="16"/>
        <v>25</v>
      </c>
      <c r="D141" s="49">
        <f t="shared" si="16"/>
        <v>6139582</v>
      </c>
      <c r="E141" s="49">
        <f t="shared" si="16"/>
        <v>4321522.8</v>
      </c>
      <c r="F141" s="49">
        <f t="shared" si="16"/>
        <v>1818059.2</v>
      </c>
      <c r="G141" s="49">
        <f t="shared" si="16"/>
        <v>564348.82000000007</v>
      </c>
    </row>
    <row r="142" spans="1:7" x14ac:dyDescent="0.2">
      <c r="A142" s="32"/>
      <c r="B142" s="32"/>
      <c r="C142" s="32"/>
      <c r="D142" s="51"/>
      <c r="E142" s="51"/>
      <c r="F142" s="51"/>
      <c r="G142" s="51"/>
    </row>
    <row r="143" spans="1:7" ht="13.5" thickBot="1" x14ac:dyDescent="0.25">
      <c r="A143" s="24" t="s">
        <v>35</v>
      </c>
      <c r="B143" s="24"/>
      <c r="C143" s="32"/>
      <c r="D143" s="51"/>
      <c r="E143" s="51"/>
      <c r="F143" s="51"/>
      <c r="G143" s="51"/>
    </row>
    <row r="144" spans="1:7" ht="13.5" thickTop="1" x14ac:dyDescent="0.2">
      <c r="A144" s="33" t="s">
        <v>1</v>
      </c>
      <c r="B144" s="34" t="s">
        <v>2</v>
      </c>
      <c r="C144" s="34" t="s">
        <v>2</v>
      </c>
      <c r="D144" s="52" t="s">
        <v>7</v>
      </c>
      <c r="E144" s="52" t="s">
        <v>7</v>
      </c>
      <c r="F144" s="52" t="s">
        <v>5</v>
      </c>
      <c r="G144" s="53" t="s">
        <v>10</v>
      </c>
    </row>
    <row r="145" spans="1:7" ht="13.5" thickBot="1" x14ac:dyDescent="0.25">
      <c r="A145" s="36" t="s">
        <v>0</v>
      </c>
      <c r="B145" s="37" t="s">
        <v>3</v>
      </c>
      <c r="C145" s="37" t="s">
        <v>4</v>
      </c>
      <c r="D145" s="54" t="s">
        <v>8</v>
      </c>
      <c r="E145" s="54" t="s">
        <v>9</v>
      </c>
      <c r="F145" s="54" t="s">
        <v>6</v>
      </c>
      <c r="G145" s="55" t="s">
        <v>11</v>
      </c>
    </row>
    <row r="146" spans="1:7" ht="13.5" thickTop="1" x14ac:dyDescent="0.2">
      <c r="A146" s="26" t="s">
        <v>13</v>
      </c>
      <c r="B146" s="6">
        <v>3</v>
      </c>
      <c r="C146" s="6">
        <v>1</v>
      </c>
      <c r="D146" s="65">
        <v>75742</v>
      </c>
      <c r="E146" s="65">
        <v>45667.45</v>
      </c>
      <c r="F146" s="8">
        <f>SUM(D146-E146)</f>
        <v>30074.550000000003</v>
      </c>
      <c r="G146" s="65">
        <v>7819.4</v>
      </c>
    </row>
    <row r="147" spans="1:7" x14ac:dyDescent="0.2">
      <c r="A147" s="26" t="s">
        <v>14</v>
      </c>
      <c r="B147" s="6">
        <v>75</v>
      </c>
      <c r="C147" s="6">
        <v>2</v>
      </c>
      <c r="D147" s="65">
        <v>2364921</v>
      </c>
      <c r="E147" s="65">
        <v>1689544.1</v>
      </c>
      <c r="F147" s="8">
        <f>SUM(D147-E147)</f>
        <v>675376.89999999991</v>
      </c>
      <c r="G147" s="65">
        <v>219497.69</v>
      </c>
    </row>
    <row r="148" spans="1:7" x14ac:dyDescent="0.2">
      <c r="A148" s="30" t="s">
        <v>15</v>
      </c>
      <c r="B148" s="30">
        <f t="shared" ref="B148:G148" si="17">SUM(B146:B147)</f>
        <v>78</v>
      </c>
      <c r="C148" s="30">
        <f t="shared" si="17"/>
        <v>3</v>
      </c>
      <c r="D148" s="49">
        <f t="shared" si="17"/>
        <v>2440663</v>
      </c>
      <c r="E148" s="49">
        <f t="shared" si="17"/>
        <v>1735211.55</v>
      </c>
      <c r="F148" s="49">
        <f t="shared" si="17"/>
        <v>705451.45</v>
      </c>
      <c r="G148" s="49">
        <f t="shared" si="17"/>
        <v>227317.09</v>
      </c>
    </row>
    <row r="149" spans="1:7" x14ac:dyDescent="0.2">
      <c r="A149" s="32"/>
      <c r="B149" s="32"/>
      <c r="C149" s="32"/>
      <c r="D149" s="51"/>
      <c r="E149" s="51"/>
      <c r="F149" s="51"/>
      <c r="G149" s="51"/>
    </row>
    <row r="150" spans="1:7" ht="13.5" thickBot="1" x14ac:dyDescent="0.25">
      <c r="A150" s="24" t="s">
        <v>36</v>
      </c>
      <c r="B150" s="24"/>
      <c r="C150" s="32"/>
      <c r="D150" s="51"/>
      <c r="E150" s="51"/>
      <c r="F150" s="51"/>
      <c r="G150" s="51"/>
    </row>
    <row r="151" spans="1:7" ht="13.5" thickTop="1" x14ac:dyDescent="0.2">
      <c r="A151" s="33" t="s">
        <v>1</v>
      </c>
      <c r="B151" s="34" t="s">
        <v>2</v>
      </c>
      <c r="C151" s="34" t="s">
        <v>2</v>
      </c>
      <c r="D151" s="52" t="s">
        <v>7</v>
      </c>
      <c r="E151" s="52" t="s">
        <v>7</v>
      </c>
      <c r="F151" s="52" t="s">
        <v>5</v>
      </c>
      <c r="G151" s="53" t="s">
        <v>10</v>
      </c>
    </row>
    <row r="152" spans="1:7" ht="13.5" thickBot="1" x14ac:dyDescent="0.25">
      <c r="A152" s="36" t="s">
        <v>0</v>
      </c>
      <c r="B152" s="37" t="s">
        <v>3</v>
      </c>
      <c r="C152" s="37" t="s">
        <v>4</v>
      </c>
      <c r="D152" s="54" t="s">
        <v>8</v>
      </c>
      <c r="E152" s="54" t="s">
        <v>9</v>
      </c>
      <c r="F152" s="54" t="s">
        <v>6</v>
      </c>
      <c r="G152" s="55" t="s">
        <v>11</v>
      </c>
    </row>
    <row r="153" spans="1:7" ht="13.5" thickTop="1" x14ac:dyDescent="0.2">
      <c r="A153" s="26" t="s">
        <v>12</v>
      </c>
      <c r="B153" s="66">
        <v>85</v>
      </c>
      <c r="C153" s="66">
        <v>28</v>
      </c>
      <c r="D153" s="65">
        <v>2211222</v>
      </c>
      <c r="E153" s="65">
        <v>1546821.8</v>
      </c>
      <c r="F153" s="1">
        <f>SUM(D153-E153)</f>
        <v>664400.19999999995</v>
      </c>
      <c r="G153" s="65">
        <v>172744.42</v>
      </c>
    </row>
    <row r="154" spans="1:7" x14ac:dyDescent="0.2">
      <c r="A154" s="26" t="s">
        <v>13</v>
      </c>
      <c r="B154" s="66">
        <v>91</v>
      </c>
      <c r="C154" s="66">
        <v>31</v>
      </c>
      <c r="D154" s="65">
        <v>2437540</v>
      </c>
      <c r="E154" s="65">
        <v>1623577.95</v>
      </c>
      <c r="F154" s="1">
        <f>SUM(D154-E154)</f>
        <v>813962.05</v>
      </c>
      <c r="G154" s="65">
        <v>211630.57</v>
      </c>
    </row>
    <row r="155" spans="1:7" x14ac:dyDescent="0.2">
      <c r="A155" s="26" t="s">
        <v>17</v>
      </c>
      <c r="B155" s="66">
        <v>126</v>
      </c>
      <c r="C155" s="66">
        <v>1</v>
      </c>
      <c r="D155" s="65">
        <v>4895732</v>
      </c>
      <c r="E155" s="65">
        <v>3440296.05</v>
      </c>
      <c r="F155" s="1">
        <f>SUM(D155-E155)</f>
        <v>1455435.9500000002</v>
      </c>
      <c r="G155" s="65">
        <v>261978.77</v>
      </c>
    </row>
    <row r="156" spans="1:7" x14ac:dyDescent="0.2">
      <c r="A156" s="26" t="s">
        <v>14</v>
      </c>
      <c r="B156" s="66">
        <v>86</v>
      </c>
      <c r="C156" s="66">
        <v>2</v>
      </c>
      <c r="D156" s="65">
        <v>4440690</v>
      </c>
      <c r="E156" s="65">
        <v>3064163.3</v>
      </c>
      <c r="F156" s="8">
        <f>SUM(D156-E156)</f>
        <v>1376526.7000000002</v>
      </c>
      <c r="G156" s="65">
        <v>447371.37</v>
      </c>
    </row>
    <row r="157" spans="1:7" x14ac:dyDescent="0.2">
      <c r="A157" s="30" t="s">
        <v>15</v>
      </c>
      <c r="B157" s="30">
        <f t="shared" ref="B157:G157" si="18">SUM(B153:B156)</f>
        <v>388</v>
      </c>
      <c r="C157" s="30">
        <f t="shared" si="18"/>
        <v>62</v>
      </c>
      <c r="D157" s="49">
        <f t="shared" si="18"/>
        <v>13985184</v>
      </c>
      <c r="E157" s="49">
        <f t="shared" si="18"/>
        <v>9674859.0999999996</v>
      </c>
      <c r="F157" s="49">
        <f t="shared" si="18"/>
        <v>4310324.9000000004</v>
      </c>
      <c r="G157" s="49">
        <f t="shared" si="18"/>
        <v>1093725.1299999999</v>
      </c>
    </row>
    <row r="158" spans="1:7" x14ac:dyDescent="0.2">
      <c r="A158" s="26"/>
      <c r="B158" s="26"/>
      <c r="C158" s="26"/>
      <c r="D158" s="51"/>
      <c r="E158" s="51"/>
      <c r="F158" s="51"/>
      <c r="G158" s="51"/>
    </row>
    <row r="159" spans="1:7" ht="13.5" thickBot="1" x14ac:dyDescent="0.25">
      <c r="A159" s="24" t="s">
        <v>37</v>
      </c>
      <c r="B159" s="24"/>
      <c r="C159" s="32"/>
      <c r="D159" s="51"/>
      <c r="E159" s="51"/>
      <c r="F159" s="51"/>
      <c r="G159" s="51"/>
    </row>
    <row r="160" spans="1:7" ht="13.5" thickTop="1" x14ac:dyDescent="0.2">
      <c r="A160" s="33" t="s">
        <v>1</v>
      </c>
      <c r="B160" s="34" t="s">
        <v>2</v>
      </c>
      <c r="C160" s="34" t="s">
        <v>2</v>
      </c>
      <c r="D160" s="52" t="s">
        <v>7</v>
      </c>
      <c r="E160" s="52" t="s">
        <v>7</v>
      </c>
      <c r="F160" s="52" t="s">
        <v>5</v>
      </c>
      <c r="G160" s="53" t="s">
        <v>10</v>
      </c>
    </row>
    <row r="161" spans="1:7" ht="13.5" thickBot="1" x14ac:dyDescent="0.25">
      <c r="A161" s="36" t="s">
        <v>0</v>
      </c>
      <c r="B161" s="37" t="s">
        <v>3</v>
      </c>
      <c r="C161" s="37" t="s">
        <v>4</v>
      </c>
      <c r="D161" s="54" t="s">
        <v>8</v>
      </c>
      <c r="E161" s="54" t="s">
        <v>9</v>
      </c>
      <c r="F161" s="54" t="s">
        <v>6</v>
      </c>
      <c r="G161" s="55" t="s">
        <v>11</v>
      </c>
    </row>
    <row r="162" spans="1:7" ht="13.5" thickTop="1" x14ac:dyDescent="0.2">
      <c r="A162" s="26" t="s">
        <v>12</v>
      </c>
      <c r="B162" s="64">
        <v>39</v>
      </c>
      <c r="C162" s="64">
        <v>13</v>
      </c>
      <c r="D162" s="65">
        <v>959636</v>
      </c>
      <c r="E162" s="65">
        <v>667844.25</v>
      </c>
      <c r="F162" s="8">
        <f>SUM(D162-E162)</f>
        <v>291791.75</v>
      </c>
      <c r="G162" s="65">
        <v>75866.210000000006</v>
      </c>
    </row>
    <row r="163" spans="1:7" x14ac:dyDescent="0.2">
      <c r="A163" s="26" t="s">
        <v>13</v>
      </c>
      <c r="B163" s="64">
        <v>30</v>
      </c>
      <c r="C163" s="64">
        <v>11</v>
      </c>
      <c r="D163" s="65">
        <v>564866.75</v>
      </c>
      <c r="E163" s="65">
        <v>382849.6</v>
      </c>
      <c r="F163" s="8">
        <f>SUM(D163-E163)</f>
        <v>182017.15000000002</v>
      </c>
      <c r="G163" s="65">
        <v>47324.66</v>
      </c>
    </row>
    <row r="164" spans="1:7" x14ac:dyDescent="0.2">
      <c r="A164" s="26" t="s">
        <v>17</v>
      </c>
      <c r="B164" s="64">
        <v>135</v>
      </c>
      <c r="C164" s="64">
        <v>2</v>
      </c>
      <c r="D164" s="65">
        <v>3312676</v>
      </c>
      <c r="E164" s="65">
        <v>2437560.7000000002</v>
      </c>
      <c r="F164" s="8">
        <f>SUM(D164-E164)</f>
        <v>875115.29999999981</v>
      </c>
      <c r="G164" s="65">
        <v>157520.95999999999</v>
      </c>
    </row>
    <row r="165" spans="1:7" x14ac:dyDescent="0.2">
      <c r="A165" s="26" t="s">
        <v>14</v>
      </c>
      <c r="B165" s="64">
        <v>83</v>
      </c>
      <c r="C165" s="64">
        <v>2</v>
      </c>
      <c r="D165" s="65">
        <v>4422706</v>
      </c>
      <c r="E165" s="65">
        <v>3222895.4</v>
      </c>
      <c r="F165" s="8">
        <f>SUM(D165-E165)</f>
        <v>1199810.6000000001</v>
      </c>
      <c r="G165" s="65">
        <v>389938.75</v>
      </c>
    </row>
    <row r="166" spans="1:7" x14ac:dyDescent="0.2">
      <c r="A166" s="30" t="s">
        <v>15</v>
      </c>
      <c r="B166" s="30">
        <f t="shared" ref="B166:G166" si="19">SUM(B162:B165)</f>
        <v>287</v>
      </c>
      <c r="C166" s="30">
        <f t="shared" si="19"/>
        <v>28</v>
      </c>
      <c r="D166" s="49">
        <f t="shared" si="19"/>
        <v>9259884.75</v>
      </c>
      <c r="E166" s="49">
        <f t="shared" si="19"/>
        <v>6711149.9500000002</v>
      </c>
      <c r="F166" s="49">
        <f t="shared" si="19"/>
        <v>2548734.7999999998</v>
      </c>
      <c r="G166" s="49">
        <f t="shared" si="19"/>
        <v>670650.58000000007</v>
      </c>
    </row>
    <row r="167" spans="1:7" x14ac:dyDescent="0.2">
      <c r="A167" s="32"/>
      <c r="B167" s="32"/>
      <c r="C167" s="32"/>
      <c r="D167" s="51"/>
      <c r="E167" s="51"/>
      <c r="F167" s="51"/>
      <c r="G167" s="51"/>
    </row>
    <row r="168" spans="1:7" ht="13.5" thickBot="1" x14ac:dyDescent="0.25">
      <c r="A168" s="24" t="s">
        <v>38</v>
      </c>
      <c r="B168" s="24"/>
      <c r="C168" s="32"/>
      <c r="D168" s="51"/>
      <c r="E168" s="51"/>
      <c r="F168" s="51"/>
      <c r="G168" s="51"/>
    </row>
    <row r="169" spans="1:7" ht="13.5" thickTop="1" x14ac:dyDescent="0.2">
      <c r="A169" s="33" t="s">
        <v>1</v>
      </c>
      <c r="B169" s="34" t="s">
        <v>2</v>
      </c>
      <c r="C169" s="34" t="s">
        <v>2</v>
      </c>
      <c r="D169" s="52" t="s">
        <v>7</v>
      </c>
      <c r="E169" s="52" t="s">
        <v>7</v>
      </c>
      <c r="F169" s="52" t="s">
        <v>5</v>
      </c>
      <c r="G169" s="53" t="s">
        <v>10</v>
      </c>
    </row>
    <row r="170" spans="1:7" ht="13.5" thickBot="1" x14ac:dyDescent="0.25">
      <c r="A170" s="36" t="s">
        <v>0</v>
      </c>
      <c r="B170" s="37" t="s">
        <v>3</v>
      </c>
      <c r="C170" s="37" t="s">
        <v>4</v>
      </c>
      <c r="D170" s="54" t="s">
        <v>8</v>
      </c>
      <c r="E170" s="54" t="s">
        <v>9</v>
      </c>
      <c r="F170" s="54" t="s">
        <v>6</v>
      </c>
      <c r="G170" s="55" t="s">
        <v>11</v>
      </c>
    </row>
    <row r="171" spans="1:7" ht="13.5" thickTop="1" x14ac:dyDescent="0.2">
      <c r="A171" s="26" t="s">
        <v>12</v>
      </c>
      <c r="B171" s="6">
        <v>3</v>
      </c>
      <c r="C171" s="6">
        <v>1</v>
      </c>
      <c r="D171" s="65">
        <v>130507</v>
      </c>
      <c r="E171" s="65">
        <v>101068.8</v>
      </c>
      <c r="F171" s="8">
        <f>SUM(D171-E171)</f>
        <v>29438.199999999997</v>
      </c>
      <c r="G171" s="65">
        <v>7653.95</v>
      </c>
    </row>
    <row r="172" spans="1:7" x14ac:dyDescent="0.2">
      <c r="A172" s="26" t="s">
        <v>13</v>
      </c>
      <c r="B172" s="6">
        <v>3</v>
      </c>
      <c r="C172" s="6">
        <v>1</v>
      </c>
      <c r="D172" s="65">
        <v>8142</v>
      </c>
      <c r="E172" s="65">
        <v>7369.4</v>
      </c>
      <c r="F172" s="8">
        <f>SUM(D172-E172)</f>
        <v>772.60000000000036</v>
      </c>
      <c r="G172" s="64">
        <v>200.88</v>
      </c>
    </row>
    <row r="173" spans="1:7" x14ac:dyDescent="0.2">
      <c r="A173" s="26" t="s">
        <v>14</v>
      </c>
      <c r="B173" s="6">
        <v>451</v>
      </c>
      <c r="C173" s="6">
        <v>10</v>
      </c>
      <c r="D173" s="65">
        <v>24070393</v>
      </c>
      <c r="E173" s="65">
        <v>16986433.600000001</v>
      </c>
      <c r="F173" s="8">
        <f>SUM(D173-E173)</f>
        <v>7083959.3999999985</v>
      </c>
      <c r="G173" s="65">
        <v>2302288.41</v>
      </c>
    </row>
    <row r="174" spans="1:7" x14ac:dyDescent="0.2">
      <c r="A174" s="30" t="s">
        <v>15</v>
      </c>
      <c r="B174" s="30">
        <f t="shared" ref="B174:G174" si="20">SUM(B171:B173)</f>
        <v>457</v>
      </c>
      <c r="C174" s="30">
        <f t="shared" si="20"/>
        <v>12</v>
      </c>
      <c r="D174" s="49">
        <f t="shared" si="20"/>
        <v>24209042</v>
      </c>
      <c r="E174" s="49">
        <f t="shared" si="20"/>
        <v>17094871.800000001</v>
      </c>
      <c r="F174" s="49">
        <f t="shared" si="20"/>
        <v>7114170.1999999983</v>
      </c>
      <c r="G174" s="49">
        <f t="shared" si="20"/>
        <v>2310143.2400000002</v>
      </c>
    </row>
    <row r="175" spans="1:7" x14ac:dyDescent="0.2">
      <c r="A175" s="32"/>
      <c r="B175" s="32"/>
      <c r="C175" s="32"/>
      <c r="D175" s="51"/>
      <c r="E175" s="51"/>
      <c r="F175" s="51"/>
      <c r="G175" s="51"/>
    </row>
    <row r="176" spans="1:7" ht="13.5" thickBot="1" x14ac:dyDescent="0.25">
      <c r="A176" s="24" t="s">
        <v>39</v>
      </c>
      <c r="B176" s="24"/>
      <c r="C176" s="32"/>
      <c r="D176" s="51"/>
      <c r="E176" s="51"/>
      <c r="F176" s="51"/>
      <c r="G176" s="51"/>
    </row>
    <row r="177" spans="1:7" ht="13.5" thickTop="1" x14ac:dyDescent="0.2">
      <c r="A177" s="33" t="s">
        <v>1</v>
      </c>
      <c r="B177" s="34" t="s">
        <v>2</v>
      </c>
      <c r="C177" s="34" t="s">
        <v>2</v>
      </c>
      <c r="D177" s="52" t="s">
        <v>7</v>
      </c>
      <c r="E177" s="52" t="s">
        <v>7</v>
      </c>
      <c r="F177" s="52" t="s">
        <v>5</v>
      </c>
      <c r="G177" s="53" t="s">
        <v>10</v>
      </c>
    </row>
    <row r="178" spans="1:7" ht="13.5" thickBot="1" x14ac:dyDescent="0.25">
      <c r="A178" s="36" t="s">
        <v>0</v>
      </c>
      <c r="B178" s="37" t="s">
        <v>3</v>
      </c>
      <c r="C178" s="37" t="s">
        <v>4</v>
      </c>
      <c r="D178" s="54" t="s">
        <v>8</v>
      </c>
      <c r="E178" s="54" t="s">
        <v>9</v>
      </c>
      <c r="F178" s="54" t="s">
        <v>6</v>
      </c>
      <c r="G178" s="55" t="s">
        <v>11</v>
      </c>
    </row>
    <row r="179" spans="1:7" ht="13.5" thickTop="1" x14ac:dyDescent="0.2">
      <c r="A179" s="26" t="s">
        <v>12</v>
      </c>
      <c r="B179" s="66">
        <v>32</v>
      </c>
      <c r="C179" s="66">
        <v>11</v>
      </c>
      <c r="D179" s="65">
        <v>470453.25</v>
      </c>
      <c r="E179" s="65">
        <v>343128.9</v>
      </c>
      <c r="F179" s="8">
        <f>SUM(D179-E179)</f>
        <v>127324.34999999998</v>
      </c>
      <c r="G179" s="65">
        <v>33104.5</v>
      </c>
    </row>
    <row r="180" spans="1:7" x14ac:dyDescent="0.2">
      <c r="A180" s="26" t="s">
        <v>13</v>
      </c>
      <c r="B180" s="66">
        <v>9</v>
      </c>
      <c r="C180" s="66">
        <v>3</v>
      </c>
      <c r="D180" s="65">
        <v>211783</v>
      </c>
      <c r="E180" s="65">
        <v>149785.35</v>
      </c>
      <c r="F180" s="8">
        <f>SUM(D180-E180)</f>
        <v>61997.649999999994</v>
      </c>
      <c r="G180" s="65">
        <v>16119.43</v>
      </c>
    </row>
    <row r="181" spans="1:7" x14ac:dyDescent="0.2">
      <c r="A181" s="26" t="s">
        <v>14</v>
      </c>
      <c r="B181" s="66">
        <v>289</v>
      </c>
      <c r="C181" s="66">
        <v>7</v>
      </c>
      <c r="D181" s="65">
        <v>12285579</v>
      </c>
      <c r="E181" s="65">
        <v>8813314.0500000007</v>
      </c>
      <c r="F181" s="8">
        <f>SUM(D181-E181)</f>
        <v>3472264.9499999993</v>
      </c>
      <c r="G181" s="65">
        <v>1128487.3999999999</v>
      </c>
    </row>
    <row r="182" spans="1:7" x14ac:dyDescent="0.2">
      <c r="A182" s="30" t="s">
        <v>15</v>
      </c>
      <c r="B182" s="30">
        <f t="shared" ref="B182:G182" si="21">SUM(B179:B181)</f>
        <v>330</v>
      </c>
      <c r="C182" s="30">
        <f t="shared" si="21"/>
        <v>21</v>
      </c>
      <c r="D182" s="49">
        <f t="shared" si="21"/>
        <v>12967815.25</v>
      </c>
      <c r="E182" s="49">
        <f t="shared" si="21"/>
        <v>9306228.3000000007</v>
      </c>
      <c r="F182" s="49">
        <f t="shared" si="21"/>
        <v>3661586.9499999993</v>
      </c>
      <c r="G182" s="49">
        <f t="shared" si="21"/>
        <v>1177711.3299999998</v>
      </c>
    </row>
    <row r="183" spans="1:7" x14ac:dyDescent="0.2">
      <c r="A183" s="32"/>
      <c r="B183" s="32"/>
      <c r="C183" s="32"/>
      <c r="D183" s="51"/>
      <c r="E183" s="51"/>
      <c r="F183" s="51"/>
      <c r="G183" s="51"/>
    </row>
    <row r="184" spans="1:7" ht="13.5" thickBot="1" x14ac:dyDescent="0.25">
      <c r="A184" s="24" t="s">
        <v>40</v>
      </c>
      <c r="B184" s="24"/>
      <c r="C184" s="32"/>
      <c r="D184" s="51"/>
      <c r="E184" s="51"/>
      <c r="F184" s="51"/>
      <c r="G184" s="51"/>
    </row>
    <row r="185" spans="1:7" ht="13.5" thickTop="1" x14ac:dyDescent="0.2">
      <c r="A185" s="33" t="s">
        <v>1</v>
      </c>
      <c r="B185" s="34" t="s">
        <v>2</v>
      </c>
      <c r="C185" s="34" t="s">
        <v>2</v>
      </c>
      <c r="D185" s="52" t="s">
        <v>7</v>
      </c>
      <c r="E185" s="52" t="s">
        <v>7</v>
      </c>
      <c r="F185" s="52" t="s">
        <v>5</v>
      </c>
      <c r="G185" s="53" t="s">
        <v>10</v>
      </c>
    </row>
    <row r="186" spans="1:7" ht="13.5" thickBot="1" x14ac:dyDescent="0.25">
      <c r="A186" s="36" t="s">
        <v>0</v>
      </c>
      <c r="B186" s="37" t="s">
        <v>3</v>
      </c>
      <c r="C186" s="37" t="s">
        <v>4</v>
      </c>
      <c r="D186" s="54" t="s">
        <v>8</v>
      </c>
      <c r="E186" s="54" t="s">
        <v>9</v>
      </c>
      <c r="F186" s="54" t="s">
        <v>6</v>
      </c>
      <c r="G186" s="55" t="s">
        <v>11</v>
      </c>
    </row>
    <row r="187" spans="1:7" ht="13.5" thickTop="1" x14ac:dyDescent="0.2">
      <c r="A187" s="26" t="s">
        <v>12</v>
      </c>
      <c r="B187" s="66">
        <v>68</v>
      </c>
      <c r="C187" s="66">
        <v>23</v>
      </c>
      <c r="D187" s="65">
        <v>1567262</v>
      </c>
      <c r="E187" s="65">
        <v>1043576.2</v>
      </c>
      <c r="F187" s="8">
        <f>SUM(D187-E187)</f>
        <v>523685.80000000005</v>
      </c>
      <c r="G187" s="65">
        <v>136158.57999999999</v>
      </c>
    </row>
    <row r="188" spans="1:7" x14ac:dyDescent="0.2">
      <c r="A188" s="26" t="s">
        <v>13</v>
      </c>
      <c r="B188" s="66">
        <v>17</v>
      </c>
      <c r="C188" s="66">
        <v>6</v>
      </c>
      <c r="D188" s="65">
        <v>168873</v>
      </c>
      <c r="E188" s="65">
        <v>108648.1</v>
      </c>
      <c r="F188" s="8">
        <f>SUM(D188-E188)</f>
        <v>60224.899999999994</v>
      </c>
      <c r="G188" s="65">
        <v>15658.52</v>
      </c>
    </row>
    <row r="189" spans="1:7" x14ac:dyDescent="0.2">
      <c r="A189" s="26" t="s">
        <v>17</v>
      </c>
      <c r="B189" s="66">
        <v>76</v>
      </c>
      <c r="C189" s="66">
        <v>1</v>
      </c>
      <c r="D189" s="65">
        <v>3124508</v>
      </c>
      <c r="E189" s="65">
        <v>2275367.4500000002</v>
      </c>
      <c r="F189" s="8">
        <f>SUM(D189-E189)</f>
        <v>849140.54999999981</v>
      </c>
      <c r="G189" s="65">
        <v>152845.43</v>
      </c>
    </row>
    <row r="190" spans="1:7" x14ac:dyDescent="0.2">
      <c r="A190" s="26" t="s">
        <v>14</v>
      </c>
      <c r="B190" s="66">
        <v>232</v>
      </c>
      <c r="C190" s="66">
        <v>6</v>
      </c>
      <c r="D190" s="65">
        <v>11708694</v>
      </c>
      <c r="E190" s="65">
        <v>8271825.3499999996</v>
      </c>
      <c r="F190" s="8">
        <f>SUM(D190-E190)</f>
        <v>3436868.6500000004</v>
      </c>
      <c r="G190" s="65">
        <v>1116982.8600000001</v>
      </c>
    </row>
    <row r="191" spans="1:7" x14ac:dyDescent="0.2">
      <c r="A191" s="30" t="s">
        <v>15</v>
      </c>
      <c r="B191" s="30">
        <f t="shared" ref="B191:G191" si="22">SUM(B187:B190)</f>
        <v>393</v>
      </c>
      <c r="C191" s="30">
        <f t="shared" si="22"/>
        <v>36</v>
      </c>
      <c r="D191" s="49">
        <f t="shared" si="22"/>
        <v>16569337</v>
      </c>
      <c r="E191" s="49">
        <f t="shared" si="22"/>
        <v>11699417.1</v>
      </c>
      <c r="F191" s="49">
        <f t="shared" si="22"/>
        <v>4869919.9000000004</v>
      </c>
      <c r="G191" s="49">
        <f t="shared" si="22"/>
        <v>1421645.3900000001</v>
      </c>
    </row>
    <row r="192" spans="1:7" x14ac:dyDescent="0.2">
      <c r="A192" s="32"/>
      <c r="B192" s="32"/>
      <c r="C192" s="32"/>
      <c r="D192" s="51"/>
      <c r="E192" s="51"/>
      <c r="F192" s="51"/>
      <c r="G192" s="51"/>
    </row>
    <row r="193" spans="1:7" ht="13.5" thickBot="1" x14ac:dyDescent="0.25">
      <c r="A193" s="24" t="s">
        <v>41</v>
      </c>
      <c r="B193" s="24"/>
      <c r="C193" s="32"/>
      <c r="D193" s="51"/>
      <c r="E193" s="51"/>
      <c r="F193" s="51"/>
      <c r="G193" s="51"/>
    </row>
    <row r="194" spans="1:7" ht="13.5" thickTop="1" x14ac:dyDescent="0.2">
      <c r="A194" s="33"/>
      <c r="B194" s="34" t="s">
        <v>2</v>
      </c>
      <c r="C194" s="34" t="s">
        <v>2</v>
      </c>
      <c r="D194" s="52" t="s">
        <v>7</v>
      </c>
      <c r="E194" s="52" t="s">
        <v>7</v>
      </c>
      <c r="F194" s="52" t="s">
        <v>5</v>
      </c>
      <c r="G194" s="53" t="s">
        <v>10</v>
      </c>
    </row>
    <row r="195" spans="1:7" ht="13.5" thickBot="1" x14ac:dyDescent="0.25">
      <c r="A195" s="36" t="s">
        <v>0</v>
      </c>
      <c r="B195" s="37" t="s">
        <v>3</v>
      </c>
      <c r="C195" s="37" t="s">
        <v>4</v>
      </c>
      <c r="D195" s="54" t="s">
        <v>8</v>
      </c>
      <c r="E195" s="54" t="s">
        <v>9</v>
      </c>
      <c r="F195" s="54" t="s">
        <v>6</v>
      </c>
      <c r="G195" s="55" t="s">
        <v>11</v>
      </c>
    </row>
    <row r="196" spans="1:7" ht="13.5" thickTop="1" x14ac:dyDescent="0.2">
      <c r="A196" s="26" t="s">
        <v>12</v>
      </c>
      <c r="B196" s="66">
        <v>97</v>
      </c>
      <c r="C196" s="66">
        <v>33</v>
      </c>
      <c r="D196" s="8">
        <v>1684220</v>
      </c>
      <c r="E196" s="8">
        <v>1172720.6000000001</v>
      </c>
      <c r="F196" s="8">
        <f>SUM(D196-E196)</f>
        <v>511499.39999999991</v>
      </c>
      <c r="G196" s="65">
        <v>132990.10999999999</v>
      </c>
    </row>
    <row r="197" spans="1:7" x14ac:dyDescent="0.2">
      <c r="A197" s="26" t="s">
        <v>13</v>
      </c>
      <c r="B197" s="66">
        <v>35</v>
      </c>
      <c r="C197" s="66">
        <v>12</v>
      </c>
      <c r="D197" s="8">
        <v>776404</v>
      </c>
      <c r="E197" s="8">
        <v>534847.25</v>
      </c>
      <c r="F197" s="8">
        <f>SUM(D197-E197)</f>
        <v>241556.75</v>
      </c>
      <c r="G197" s="65">
        <v>62804.89</v>
      </c>
    </row>
    <row r="198" spans="1:7" x14ac:dyDescent="0.2">
      <c r="A198" s="26" t="s">
        <v>17</v>
      </c>
      <c r="B198" s="66">
        <v>56</v>
      </c>
      <c r="C198" s="66">
        <v>1</v>
      </c>
      <c r="D198" s="8">
        <v>901777</v>
      </c>
      <c r="E198" s="8">
        <v>645018.19999999995</v>
      </c>
      <c r="F198" s="8">
        <f>SUM(D198-E198)</f>
        <v>256758.80000000005</v>
      </c>
      <c r="G198" s="65">
        <v>46216.75</v>
      </c>
    </row>
    <row r="199" spans="1:7" x14ac:dyDescent="0.2">
      <c r="A199" s="26" t="s">
        <v>14</v>
      </c>
      <c r="B199" s="66">
        <v>381</v>
      </c>
      <c r="C199" s="66">
        <v>9</v>
      </c>
      <c r="D199" s="8">
        <v>15811005</v>
      </c>
      <c r="E199" s="8">
        <v>11111731.550000001</v>
      </c>
      <c r="F199" s="8">
        <f>SUM(D199-E199)</f>
        <v>4699273.4499999993</v>
      </c>
      <c r="G199" s="65">
        <v>1527264.96</v>
      </c>
    </row>
    <row r="200" spans="1:7" x14ac:dyDescent="0.2">
      <c r="A200" s="30" t="s">
        <v>15</v>
      </c>
      <c r="B200" s="30">
        <f t="shared" ref="B200:G200" si="23">SUM(B196:B199)</f>
        <v>569</v>
      </c>
      <c r="C200" s="30">
        <f t="shared" si="23"/>
        <v>55</v>
      </c>
      <c r="D200" s="49">
        <f t="shared" si="23"/>
        <v>19173406</v>
      </c>
      <c r="E200" s="49">
        <f t="shared" si="23"/>
        <v>13464317.600000001</v>
      </c>
      <c r="F200" s="49">
        <f t="shared" si="23"/>
        <v>5709088.3999999994</v>
      </c>
      <c r="G200" s="49">
        <f t="shared" si="23"/>
        <v>1769276.71</v>
      </c>
    </row>
    <row r="201" spans="1:7" x14ac:dyDescent="0.2">
      <c r="A201" s="32"/>
      <c r="B201" s="32"/>
      <c r="C201" s="32"/>
      <c r="D201" s="51"/>
      <c r="E201" s="51"/>
      <c r="F201" s="51"/>
      <c r="G201" s="51"/>
    </row>
    <row r="202" spans="1:7" ht="13.5" thickBot="1" x14ac:dyDescent="0.25">
      <c r="A202" s="24" t="s">
        <v>42</v>
      </c>
      <c r="B202" s="24"/>
      <c r="C202" s="32"/>
      <c r="D202" s="51"/>
      <c r="E202" s="51"/>
      <c r="F202" s="51"/>
      <c r="G202" s="51"/>
    </row>
    <row r="203" spans="1:7" ht="13.5" thickTop="1" x14ac:dyDescent="0.2">
      <c r="A203" s="33" t="s">
        <v>1</v>
      </c>
      <c r="B203" s="34" t="s">
        <v>2</v>
      </c>
      <c r="C203" s="34" t="s">
        <v>2</v>
      </c>
      <c r="D203" s="52" t="s">
        <v>7</v>
      </c>
      <c r="E203" s="52" t="s">
        <v>7</v>
      </c>
      <c r="F203" s="52" t="s">
        <v>5</v>
      </c>
      <c r="G203" s="53" t="s">
        <v>10</v>
      </c>
    </row>
    <row r="204" spans="1:7" ht="13.5" thickBot="1" x14ac:dyDescent="0.25">
      <c r="A204" s="36" t="s">
        <v>0</v>
      </c>
      <c r="B204" s="37" t="s">
        <v>3</v>
      </c>
      <c r="C204" s="37" t="s">
        <v>4</v>
      </c>
      <c r="D204" s="54" t="s">
        <v>8</v>
      </c>
      <c r="E204" s="54" t="s">
        <v>9</v>
      </c>
      <c r="F204" s="54" t="s">
        <v>6</v>
      </c>
      <c r="G204" s="55" t="s">
        <v>11</v>
      </c>
    </row>
    <row r="205" spans="1:7" ht="13.5" thickTop="1" x14ac:dyDescent="0.2">
      <c r="A205" s="26" t="s">
        <v>12</v>
      </c>
      <c r="B205" s="66">
        <v>129</v>
      </c>
      <c r="C205" s="66">
        <v>41</v>
      </c>
      <c r="D205" s="65">
        <v>2760594</v>
      </c>
      <c r="E205" s="65">
        <v>1868347.25</v>
      </c>
      <c r="F205" s="8">
        <f>SUM(D205-E205)</f>
        <v>892246.75</v>
      </c>
      <c r="G205" s="65">
        <v>231984.52</v>
      </c>
    </row>
    <row r="206" spans="1:7" x14ac:dyDescent="0.2">
      <c r="A206" s="26" t="s">
        <v>13</v>
      </c>
      <c r="B206" s="66">
        <v>35</v>
      </c>
      <c r="C206" s="66">
        <v>12</v>
      </c>
      <c r="D206" s="65">
        <v>981996</v>
      </c>
      <c r="E206" s="65">
        <v>748477.65</v>
      </c>
      <c r="F206" s="8">
        <f>SUM(D206-E206)</f>
        <v>233518.34999999998</v>
      </c>
      <c r="G206" s="65">
        <v>60714.81</v>
      </c>
    </row>
    <row r="207" spans="1:7" x14ac:dyDescent="0.2">
      <c r="A207" s="26" t="s">
        <v>16</v>
      </c>
      <c r="B207" s="66">
        <v>12</v>
      </c>
      <c r="C207" s="66">
        <v>1</v>
      </c>
      <c r="D207" s="65">
        <v>327979</v>
      </c>
      <c r="E207" s="65">
        <v>252474</v>
      </c>
      <c r="F207" s="8">
        <f>SUM(D207-E207)</f>
        <v>75505</v>
      </c>
      <c r="G207" s="65">
        <v>19631.349999999999</v>
      </c>
    </row>
    <row r="208" spans="1:7" x14ac:dyDescent="0.2">
      <c r="A208" s="26" t="s">
        <v>17</v>
      </c>
      <c r="B208" s="66">
        <v>100</v>
      </c>
      <c r="C208" s="66">
        <v>2</v>
      </c>
      <c r="D208" s="65">
        <v>1944153</v>
      </c>
      <c r="E208" s="65">
        <v>1395813.1</v>
      </c>
      <c r="F208" s="8">
        <f>SUM(D208-E208)</f>
        <v>548339.89999999991</v>
      </c>
      <c r="G208" s="65">
        <v>98701.4</v>
      </c>
    </row>
    <row r="209" spans="1:7" x14ac:dyDescent="0.2">
      <c r="A209" s="26" t="s">
        <v>14</v>
      </c>
      <c r="B209" s="66">
        <v>816</v>
      </c>
      <c r="C209" s="66">
        <v>16</v>
      </c>
      <c r="D209" s="65">
        <v>39808432</v>
      </c>
      <c r="E209" s="65">
        <v>28194011.949999999</v>
      </c>
      <c r="F209" s="8">
        <f>SUM(D209-E209)</f>
        <v>11614420.050000001</v>
      </c>
      <c r="G209" s="65">
        <v>3774688.68</v>
      </c>
    </row>
    <row r="210" spans="1:7" x14ac:dyDescent="0.2">
      <c r="A210" s="30" t="s">
        <v>15</v>
      </c>
      <c r="B210" s="30">
        <f t="shared" ref="B210:G210" si="24">SUM(B205:B209)</f>
        <v>1092</v>
      </c>
      <c r="C210" s="30">
        <f t="shared" si="24"/>
        <v>72</v>
      </c>
      <c r="D210" s="49">
        <f t="shared" si="24"/>
        <v>45823154</v>
      </c>
      <c r="E210" s="49">
        <f t="shared" si="24"/>
        <v>32459123.949999999</v>
      </c>
      <c r="F210" s="49">
        <f t="shared" si="24"/>
        <v>13364030.050000001</v>
      </c>
      <c r="G210" s="49">
        <f t="shared" si="24"/>
        <v>4185720.7600000002</v>
      </c>
    </row>
    <row r="211" spans="1:7" x14ac:dyDescent="0.2">
      <c r="A211" s="32"/>
      <c r="B211" s="32"/>
      <c r="C211" s="32"/>
      <c r="D211" s="51"/>
      <c r="E211" s="51"/>
      <c r="F211" s="51"/>
      <c r="G211" s="51"/>
    </row>
    <row r="212" spans="1:7" ht="13.5" thickBot="1" x14ac:dyDescent="0.25">
      <c r="A212" s="24" t="s">
        <v>43</v>
      </c>
      <c r="B212" s="24"/>
      <c r="C212" s="32"/>
      <c r="D212" s="51"/>
      <c r="E212" s="51"/>
      <c r="F212" s="51"/>
      <c r="G212" s="51"/>
    </row>
    <row r="213" spans="1:7" ht="13.5" thickTop="1" x14ac:dyDescent="0.2">
      <c r="A213" s="33" t="s">
        <v>1</v>
      </c>
      <c r="B213" s="34" t="s">
        <v>2</v>
      </c>
      <c r="C213" s="34" t="s">
        <v>2</v>
      </c>
      <c r="D213" s="52" t="s">
        <v>7</v>
      </c>
      <c r="E213" s="52" t="s">
        <v>7</v>
      </c>
      <c r="F213" s="52" t="s">
        <v>5</v>
      </c>
      <c r="G213" s="53" t="s">
        <v>10</v>
      </c>
    </row>
    <row r="214" spans="1:7" ht="13.5" thickBot="1" x14ac:dyDescent="0.25">
      <c r="A214" s="36" t="s">
        <v>0</v>
      </c>
      <c r="B214" s="37" t="s">
        <v>3</v>
      </c>
      <c r="C214" s="37" t="s">
        <v>4</v>
      </c>
      <c r="D214" s="54" t="s">
        <v>8</v>
      </c>
      <c r="E214" s="54" t="s">
        <v>9</v>
      </c>
      <c r="F214" s="54" t="s">
        <v>6</v>
      </c>
      <c r="G214" s="55" t="s">
        <v>11</v>
      </c>
    </row>
    <row r="215" spans="1:7" ht="13.5" thickTop="1" x14ac:dyDescent="0.2">
      <c r="A215" s="26" t="s">
        <v>12</v>
      </c>
      <c r="B215" s="64">
        <v>127</v>
      </c>
      <c r="C215" s="64">
        <v>38</v>
      </c>
      <c r="D215" s="65">
        <v>2144228</v>
      </c>
      <c r="E215" s="65">
        <v>1468780.9</v>
      </c>
      <c r="F215" s="8">
        <f>SUM(D215-E215)</f>
        <v>675447.10000000009</v>
      </c>
      <c r="G215" s="65">
        <v>175616.58</v>
      </c>
    </row>
    <row r="216" spans="1:7" x14ac:dyDescent="0.2">
      <c r="A216" s="26" t="s">
        <v>13</v>
      </c>
      <c r="B216" s="64">
        <v>20</v>
      </c>
      <c r="C216" s="64">
        <v>5</v>
      </c>
      <c r="D216" s="65">
        <v>100322.5</v>
      </c>
      <c r="E216" s="65">
        <v>66157.399999999994</v>
      </c>
      <c r="F216" s="8">
        <f>SUM(D216-E216)</f>
        <v>34165.100000000006</v>
      </c>
      <c r="G216" s="65">
        <v>8882.92</v>
      </c>
    </row>
    <row r="217" spans="1:7" x14ac:dyDescent="0.2">
      <c r="A217" s="26" t="s">
        <v>16</v>
      </c>
      <c r="B217" s="64">
        <v>9</v>
      </c>
      <c r="C217" s="64">
        <v>2</v>
      </c>
      <c r="D217" s="65">
        <v>86037</v>
      </c>
      <c r="E217" s="65">
        <v>55390.9</v>
      </c>
      <c r="F217" s="8">
        <f>SUM(D217-E217)</f>
        <v>30646.1</v>
      </c>
      <c r="G217" s="65">
        <v>7967.98</v>
      </c>
    </row>
    <row r="218" spans="1:7" x14ac:dyDescent="0.2">
      <c r="A218" s="26" t="s">
        <v>14</v>
      </c>
      <c r="B218" s="64">
        <v>199</v>
      </c>
      <c r="C218" s="64">
        <v>5</v>
      </c>
      <c r="D218" s="65">
        <v>7250260</v>
      </c>
      <c r="E218" s="65">
        <v>5221826.3499999996</v>
      </c>
      <c r="F218" s="8">
        <f>SUM(D218-E218)</f>
        <v>2028433.6500000004</v>
      </c>
      <c r="G218" s="65">
        <v>659241.56999999995</v>
      </c>
    </row>
    <row r="219" spans="1:7" x14ac:dyDescent="0.2">
      <c r="A219" s="30" t="s">
        <v>15</v>
      </c>
      <c r="B219" s="30">
        <f t="shared" ref="B219:G219" si="25">SUM(B215:B218)</f>
        <v>355</v>
      </c>
      <c r="C219" s="30">
        <f t="shared" si="25"/>
        <v>50</v>
      </c>
      <c r="D219" s="49">
        <f t="shared" si="25"/>
        <v>9580847.5</v>
      </c>
      <c r="E219" s="49">
        <f t="shared" si="25"/>
        <v>6812155.5499999989</v>
      </c>
      <c r="F219" s="49">
        <f t="shared" si="25"/>
        <v>2768691.95</v>
      </c>
      <c r="G219" s="49">
        <f t="shared" si="25"/>
        <v>851709.04999999993</v>
      </c>
    </row>
    <row r="220" spans="1:7" x14ac:dyDescent="0.2">
      <c r="A220" s="32"/>
      <c r="B220" s="32"/>
      <c r="C220" s="32"/>
      <c r="D220" s="51"/>
      <c r="E220" s="51"/>
      <c r="F220" s="51"/>
      <c r="G220" s="51"/>
    </row>
    <row r="221" spans="1:7" ht="13.5" thickBot="1" x14ac:dyDescent="0.25">
      <c r="A221" s="24" t="s">
        <v>44</v>
      </c>
      <c r="B221" s="24"/>
      <c r="C221" s="32"/>
      <c r="D221" s="51"/>
      <c r="E221" s="51"/>
      <c r="F221" s="51"/>
      <c r="G221" s="51"/>
    </row>
    <row r="222" spans="1:7" ht="13.5" thickTop="1" x14ac:dyDescent="0.2">
      <c r="A222" s="33" t="s">
        <v>1</v>
      </c>
      <c r="B222" s="34" t="s">
        <v>2</v>
      </c>
      <c r="C222" s="34" t="s">
        <v>2</v>
      </c>
      <c r="D222" s="52" t="s">
        <v>7</v>
      </c>
      <c r="E222" s="52" t="s">
        <v>7</v>
      </c>
      <c r="F222" s="52" t="s">
        <v>5</v>
      </c>
      <c r="G222" s="53" t="s">
        <v>10</v>
      </c>
    </row>
    <row r="223" spans="1:7" ht="13.5" thickBot="1" x14ac:dyDescent="0.25">
      <c r="A223" s="36" t="s">
        <v>0</v>
      </c>
      <c r="B223" s="37" t="s">
        <v>3</v>
      </c>
      <c r="C223" s="37" t="s">
        <v>4</v>
      </c>
      <c r="D223" s="54" t="s">
        <v>8</v>
      </c>
      <c r="E223" s="54" t="s">
        <v>9</v>
      </c>
      <c r="F223" s="54" t="s">
        <v>6</v>
      </c>
      <c r="G223" s="55" t="s">
        <v>11</v>
      </c>
    </row>
    <row r="224" spans="1:7" ht="13.5" thickTop="1" x14ac:dyDescent="0.2">
      <c r="A224" s="26" t="s">
        <v>12</v>
      </c>
      <c r="B224" s="73">
        <v>9</v>
      </c>
      <c r="C224" s="73">
        <v>3</v>
      </c>
      <c r="D224" s="65">
        <v>231140</v>
      </c>
      <c r="E224" s="65">
        <v>146766.45000000001</v>
      </c>
      <c r="F224" s="8">
        <f>SUM(D224-E224)</f>
        <v>84373.549999999988</v>
      </c>
      <c r="G224" s="65">
        <v>21937.119999999999</v>
      </c>
    </row>
    <row r="225" spans="1:7" x14ac:dyDescent="0.2">
      <c r="A225" s="26" t="s">
        <v>13</v>
      </c>
      <c r="B225" s="73">
        <v>8</v>
      </c>
      <c r="C225" s="73">
        <v>3</v>
      </c>
      <c r="D225" s="65">
        <v>238864</v>
      </c>
      <c r="E225" s="65">
        <v>158616</v>
      </c>
      <c r="F225" s="8">
        <f>SUM(D225-E225)</f>
        <v>80248</v>
      </c>
      <c r="G225" s="65">
        <v>20864.48</v>
      </c>
    </row>
    <row r="226" spans="1:7" x14ac:dyDescent="0.2">
      <c r="A226" s="30" t="s">
        <v>15</v>
      </c>
      <c r="B226" s="30">
        <f t="shared" ref="B226:G226" si="26">SUM(B224:B225)</f>
        <v>17</v>
      </c>
      <c r="C226" s="30">
        <f t="shared" si="26"/>
        <v>6</v>
      </c>
      <c r="D226" s="49">
        <f t="shared" si="26"/>
        <v>470004</v>
      </c>
      <c r="E226" s="49">
        <f t="shared" si="26"/>
        <v>305382.45</v>
      </c>
      <c r="F226" s="49">
        <f t="shared" si="26"/>
        <v>164621.54999999999</v>
      </c>
      <c r="G226" s="49">
        <f t="shared" si="26"/>
        <v>42801.599999999999</v>
      </c>
    </row>
    <row r="227" spans="1:7" x14ac:dyDescent="0.2">
      <c r="A227" s="32"/>
      <c r="B227" s="32"/>
      <c r="C227" s="32"/>
      <c r="D227" s="51"/>
      <c r="E227" s="51"/>
      <c r="F227" s="51"/>
      <c r="G227" s="51"/>
    </row>
    <row r="228" spans="1:7" ht="13.5" thickBot="1" x14ac:dyDescent="0.25">
      <c r="A228" s="24" t="s">
        <v>45</v>
      </c>
      <c r="B228" s="24"/>
      <c r="C228" s="32"/>
      <c r="D228" s="51"/>
      <c r="E228" s="51"/>
      <c r="F228" s="51"/>
      <c r="G228" s="51"/>
    </row>
    <row r="229" spans="1:7" ht="13.5" thickTop="1" x14ac:dyDescent="0.2">
      <c r="A229" s="33" t="s">
        <v>1</v>
      </c>
      <c r="B229" s="34" t="s">
        <v>2</v>
      </c>
      <c r="C229" s="34" t="s">
        <v>2</v>
      </c>
      <c r="D229" s="52" t="s">
        <v>7</v>
      </c>
      <c r="E229" s="52" t="s">
        <v>7</v>
      </c>
      <c r="F229" s="52" t="s">
        <v>5</v>
      </c>
      <c r="G229" s="53" t="s">
        <v>10</v>
      </c>
    </row>
    <row r="230" spans="1:7" ht="13.5" thickBot="1" x14ac:dyDescent="0.25">
      <c r="A230" s="36" t="s">
        <v>0</v>
      </c>
      <c r="B230" s="37" t="s">
        <v>3</v>
      </c>
      <c r="C230" s="37" t="s">
        <v>4</v>
      </c>
      <c r="D230" s="54" t="s">
        <v>8</v>
      </c>
      <c r="E230" s="54" t="s">
        <v>9</v>
      </c>
      <c r="F230" s="54" t="s">
        <v>6</v>
      </c>
      <c r="G230" s="55" t="s">
        <v>11</v>
      </c>
    </row>
    <row r="231" spans="1:7" ht="13.5" thickTop="1" x14ac:dyDescent="0.2">
      <c r="A231" s="26" t="s">
        <v>12</v>
      </c>
      <c r="B231" s="66">
        <v>185</v>
      </c>
      <c r="C231" s="66">
        <v>63</v>
      </c>
      <c r="D231" s="65">
        <v>3509893</v>
      </c>
      <c r="E231" s="65">
        <v>2418502.1</v>
      </c>
      <c r="F231" s="8">
        <f>SUM(D231-E231)</f>
        <v>1091390.8999999999</v>
      </c>
      <c r="G231" s="65">
        <v>283762.28999999998</v>
      </c>
    </row>
    <row r="232" spans="1:7" x14ac:dyDescent="0.2">
      <c r="A232" s="26" t="s">
        <v>13</v>
      </c>
      <c r="B232" s="66">
        <v>120</v>
      </c>
      <c r="C232" s="66">
        <v>40</v>
      </c>
      <c r="D232" s="65">
        <v>1944919</v>
      </c>
      <c r="E232" s="65">
        <v>1300495.1499999999</v>
      </c>
      <c r="F232" s="8">
        <f>SUM(D232-E232)</f>
        <v>644423.85000000009</v>
      </c>
      <c r="G232" s="65">
        <v>167550.51</v>
      </c>
    </row>
    <row r="233" spans="1:7" x14ac:dyDescent="0.2">
      <c r="A233" s="26" t="s">
        <v>16</v>
      </c>
      <c r="B233" s="66">
        <v>2</v>
      </c>
      <c r="C233" s="66">
        <v>1</v>
      </c>
      <c r="D233" s="65">
        <v>4896</v>
      </c>
      <c r="E233" s="65">
        <v>1750.35</v>
      </c>
      <c r="F233" s="8">
        <f>SUM(D233-E233)</f>
        <v>3145.65</v>
      </c>
      <c r="G233" s="64">
        <v>817.87</v>
      </c>
    </row>
    <row r="234" spans="1:7" x14ac:dyDescent="0.2">
      <c r="A234" s="26" t="s">
        <v>17</v>
      </c>
      <c r="B234" s="66">
        <v>83</v>
      </c>
      <c r="C234" s="66">
        <v>1</v>
      </c>
      <c r="D234" s="65">
        <v>3233157</v>
      </c>
      <c r="E234" s="65">
        <v>2323679.1</v>
      </c>
      <c r="F234" s="8">
        <f>SUM(D234-E234)</f>
        <v>909477.89999999991</v>
      </c>
      <c r="G234" s="65">
        <v>163706.25</v>
      </c>
    </row>
    <row r="235" spans="1:7" x14ac:dyDescent="0.2">
      <c r="A235" s="26" t="s">
        <v>14</v>
      </c>
      <c r="B235" s="66">
        <v>556</v>
      </c>
      <c r="C235" s="66">
        <v>13</v>
      </c>
      <c r="D235" s="65">
        <v>29018251</v>
      </c>
      <c r="E235" s="65">
        <v>20760441.899999999</v>
      </c>
      <c r="F235" s="8">
        <f>SUM(D235-E235)</f>
        <v>8257809.1000000015</v>
      </c>
      <c r="G235" s="65">
        <v>2683789.7000000002</v>
      </c>
    </row>
    <row r="236" spans="1:7" x14ac:dyDescent="0.2">
      <c r="A236" s="30" t="s">
        <v>15</v>
      </c>
      <c r="B236" s="30">
        <f t="shared" ref="B236:G236" si="27">SUM(B231:B235)</f>
        <v>946</v>
      </c>
      <c r="C236" s="30">
        <f t="shared" si="27"/>
        <v>118</v>
      </c>
      <c r="D236" s="49">
        <f t="shared" si="27"/>
        <v>37711116</v>
      </c>
      <c r="E236" s="49">
        <f t="shared" si="27"/>
        <v>26804868.599999998</v>
      </c>
      <c r="F236" s="49">
        <f t="shared" si="27"/>
        <v>10906247.400000002</v>
      </c>
      <c r="G236" s="49">
        <f t="shared" si="27"/>
        <v>3299626.62</v>
      </c>
    </row>
    <row r="237" spans="1:7" x14ac:dyDescent="0.2">
      <c r="A237" s="32"/>
      <c r="B237" s="32"/>
      <c r="C237" s="32"/>
      <c r="D237" s="51"/>
      <c r="E237" s="51"/>
      <c r="F237" s="51"/>
      <c r="G237" s="51"/>
    </row>
    <row r="238" spans="1:7" ht="13.5" thickBot="1" x14ac:dyDescent="0.25">
      <c r="A238" s="24" t="s">
        <v>46</v>
      </c>
      <c r="B238" s="24"/>
      <c r="C238" s="32"/>
      <c r="D238" s="51"/>
      <c r="E238" s="51"/>
      <c r="F238" s="51"/>
      <c r="G238" s="51"/>
    </row>
    <row r="239" spans="1:7" ht="13.5" thickTop="1" x14ac:dyDescent="0.2">
      <c r="A239" s="33" t="s">
        <v>1</v>
      </c>
      <c r="B239" s="34" t="s">
        <v>2</v>
      </c>
      <c r="C239" s="34" t="s">
        <v>2</v>
      </c>
      <c r="D239" s="52" t="s">
        <v>7</v>
      </c>
      <c r="E239" s="52" t="s">
        <v>7</v>
      </c>
      <c r="F239" s="52" t="s">
        <v>5</v>
      </c>
      <c r="G239" s="53" t="s">
        <v>10</v>
      </c>
    </row>
    <row r="240" spans="1:7" ht="13.5" thickBot="1" x14ac:dyDescent="0.25">
      <c r="A240" s="36" t="s">
        <v>0</v>
      </c>
      <c r="B240" s="37" t="s">
        <v>3</v>
      </c>
      <c r="C240" s="37" t="s">
        <v>4</v>
      </c>
      <c r="D240" s="54" t="s">
        <v>8</v>
      </c>
      <c r="E240" s="54" t="s">
        <v>9</v>
      </c>
      <c r="F240" s="54" t="s">
        <v>6</v>
      </c>
      <c r="G240" s="55" t="s">
        <v>11</v>
      </c>
    </row>
    <row r="241" spans="1:7" ht="13.5" thickTop="1" x14ac:dyDescent="0.2">
      <c r="A241" s="26" t="s">
        <v>12</v>
      </c>
      <c r="B241" s="66">
        <v>18</v>
      </c>
      <c r="C241" s="66">
        <v>6</v>
      </c>
      <c r="D241" s="65">
        <v>494855</v>
      </c>
      <c r="E241" s="65">
        <v>328349.34999999998</v>
      </c>
      <c r="F241" s="8">
        <f>SUM(D241-E241)</f>
        <v>166505.65000000002</v>
      </c>
      <c r="G241" s="65">
        <v>43291.48</v>
      </c>
    </row>
    <row r="242" spans="1:7" x14ac:dyDescent="0.2">
      <c r="A242" s="26" t="s">
        <v>13</v>
      </c>
      <c r="B242" s="66">
        <v>6</v>
      </c>
      <c r="C242" s="66">
        <v>2</v>
      </c>
      <c r="D242" s="65">
        <v>134662</v>
      </c>
      <c r="E242" s="65">
        <v>78537.649999999994</v>
      </c>
      <c r="F242" s="8">
        <f>SUM(D242-E242)</f>
        <v>56124.350000000006</v>
      </c>
      <c r="G242" s="65">
        <v>14592.34</v>
      </c>
    </row>
    <row r="243" spans="1:7" x14ac:dyDescent="0.2">
      <c r="A243" s="26" t="s">
        <v>14</v>
      </c>
      <c r="B243" s="66">
        <v>352</v>
      </c>
      <c r="C243" s="66">
        <v>10</v>
      </c>
      <c r="D243" s="65">
        <v>15289596</v>
      </c>
      <c r="E243" s="65">
        <v>10894041.35</v>
      </c>
      <c r="F243" s="8">
        <f>SUM(D243-E243)</f>
        <v>4395554.6500000004</v>
      </c>
      <c r="G243" s="65">
        <v>1428556.39</v>
      </c>
    </row>
    <row r="244" spans="1:7" x14ac:dyDescent="0.2">
      <c r="A244" s="30" t="s">
        <v>15</v>
      </c>
      <c r="B244" s="30">
        <f t="shared" ref="B244:G244" si="28">SUM(B241:B243)</f>
        <v>376</v>
      </c>
      <c r="C244" s="30">
        <f t="shared" si="28"/>
        <v>18</v>
      </c>
      <c r="D244" s="49">
        <f t="shared" si="28"/>
        <v>15919113</v>
      </c>
      <c r="E244" s="49">
        <f t="shared" si="28"/>
        <v>11300928.35</v>
      </c>
      <c r="F244" s="49">
        <f t="shared" si="28"/>
        <v>4618184.6500000004</v>
      </c>
      <c r="G244" s="49">
        <f t="shared" si="28"/>
        <v>1486440.21</v>
      </c>
    </row>
    <row r="245" spans="1:7" x14ac:dyDescent="0.2">
      <c r="A245" s="32"/>
      <c r="B245" s="32"/>
      <c r="C245" s="32"/>
      <c r="D245" s="51"/>
      <c r="E245" s="51"/>
      <c r="F245" s="51"/>
      <c r="G245" s="51"/>
    </row>
    <row r="246" spans="1:7" ht="13.5" thickBot="1" x14ac:dyDescent="0.25">
      <c r="A246" s="24" t="s">
        <v>47</v>
      </c>
      <c r="B246" s="24"/>
      <c r="C246" s="32"/>
      <c r="D246" s="51"/>
      <c r="E246" s="51"/>
      <c r="F246" s="51"/>
      <c r="G246" s="51"/>
    </row>
    <row r="247" spans="1:7" ht="13.5" thickTop="1" x14ac:dyDescent="0.2">
      <c r="A247" s="33" t="s">
        <v>1</v>
      </c>
      <c r="B247" s="34" t="s">
        <v>2</v>
      </c>
      <c r="C247" s="34" t="s">
        <v>2</v>
      </c>
      <c r="D247" s="52" t="s">
        <v>7</v>
      </c>
      <c r="E247" s="52" t="s">
        <v>7</v>
      </c>
      <c r="F247" s="52" t="s">
        <v>5</v>
      </c>
      <c r="G247" s="53" t="s">
        <v>10</v>
      </c>
    </row>
    <row r="248" spans="1:7" ht="13.5" thickBot="1" x14ac:dyDescent="0.25">
      <c r="A248" s="36" t="s">
        <v>0</v>
      </c>
      <c r="B248" s="37" t="s">
        <v>3</v>
      </c>
      <c r="C248" s="37" t="s">
        <v>4</v>
      </c>
      <c r="D248" s="54" t="s">
        <v>8</v>
      </c>
      <c r="E248" s="54" t="s">
        <v>9</v>
      </c>
      <c r="F248" s="54" t="s">
        <v>6</v>
      </c>
      <c r="G248" s="55" t="s">
        <v>11</v>
      </c>
    </row>
    <row r="249" spans="1:7" ht="13.5" thickTop="1" x14ac:dyDescent="0.2">
      <c r="A249" s="26" t="s">
        <v>12</v>
      </c>
      <c r="B249" s="64">
        <v>44</v>
      </c>
      <c r="C249" s="64">
        <v>15</v>
      </c>
      <c r="D249" s="65">
        <v>740729</v>
      </c>
      <c r="E249" s="65">
        <v>489124.65</v>
      </c>
      <c r="F249" s="8">
        <f>SUM(D249-E249)</f>
        <v>251604.34999999998</v>
      </c>
      <c r="G249" s="65">
        <v>65417.279999999999</v>
      </c>
    </row>
    <row r="250" spans="1:7" x14ac:dyDescent="0.2">
      <c r="A250" s="26" t="s">
        <v>13</v>
      </c>
      <c r="B250" s="64">
        <v>21</v>
      </c>
      <c r="C250" s="64">
        <v>7</v>
      </c>
      <c r="D250" s="65">
        <v>168447</v>
      </c>
      <c r="E250" s="65">
        <v>113567.6</v>
      </c>
      <c r="F250" s="8">
        <f>SUM(D250-E250)</f>
        <v>54879.399999999994</v>
      </c>
      <c r="G250" s="65">
        <v>14268.66</v>
      </c>
    </row>
    <row r="251" spans="1:7" x14ac:dyDescent="0.2">
      <c r="A251" s="26" t="s">
        <v>14</v>
      </c>
      <c r="B251" s="64">
        <v>551</v>
      </c>
      <c r="C251" s="64">
        <v>13</v>
      </c>
      <c r="D251" s="65">
        <v>24620507</v>
      </c>
      <c r="E251" s="65">
        <v>17397671.949999999</v>
      </c>
      <c r="F251" s="8">
        <f>SUM(D251-E251)</f>
        <v>7222835.0500000007</v>
      </c>
      <c r="G251" s="65">
        <v>2347423.2999999998</v>
      </c>
    </row>
    <row r="252" spans="1:7" x14ac:dyDescent="0.2">
      <c r="A252" s="30" t="s">
        <v>15</v>
      </c>
      <c r="B252" s="30">
        <f t="shared" ref="B252:G252" si="29">SUM(B249:B251)</f>
        <v>616</v>
      </c>
      <c r="C252" s="30">
        <f t="shared" si="29"/>
        <v>35</v>
      </c>
      <c r="D252" s="49">
        <f t="shared" si="29"/>
        <v>25529683</v>
      </c>
      <c r="E252" s="49">
        <f t="shared" si="29"/>
        <v>18000364.199999999</v>
      </c>
      <c r="F252" s="49">
        <f t="shared" si="29"/>
        <v>7529318.8000000007</v>
      </c>
      <c r="G252" s="49">
        <f t="shared" si="29"/>
        <v>2427109.2399999998</v>
      </c>
    </row>
    <row r="253" spans="1:7" x14ac:dyDescent="0.2">
      <c r="A253" s="32"/>
      <c r="B253" s="32"/>
      <c r="C253" s="32"/>
      <c r="D253" s="51"/>
      <c r="E253" s="51"/>
      <c r="F253" s="51"/>
      <c r="G253" s="51"/>
    </row>
    <row r="254" spans="1:7" ht="13.5" thickBot="1" x14ac:dyDescent="0.25">
      <c r="A254" s="24" t="s">
        <v>48</v>
      </c>
      <c r="B254" s="24"/>
      <c r="C254" s="32"/>
      <c r="D254" s="51"/>
      <c r="E254" s="51"/>
      <c r="F254" s="51"/>
      <c r="G254" s="51"/>
    </row>
    <row r="255" spans="1:7" ht="13.5" thickTop="1" x14ac:dyDescent="0.2">
      <c r="A255" s="33" t="s">
        <v>1</v>
      </c>
      <c r="B255" s="34" t="s">
        <v>2</v>
      </c>
      <c r="C255" s="34" t="s">
        <v>2</v>
      </c>
      <c r="D255" s="52" t="s">
        <v>7</v>
      </c>
      <c r="E255" s="52" t="s">
        <v>7</v>
      </c>
      <c r="F255" s="52" t="s">
        <v>5</v>
      </c>
      <c r="G255" s="53" t="s">
        <v>10</v>
      </c>
    </row>
    <row r="256" spans="1:7" ht="13.5" thickBot="1" x14ac:dyDescent="0.25">
      <c r="A256" s="36" t="s">
        <v>0</v>
      </c>
      <c r="B256" s="37" t="s">
        <v>3</v>
      </c>
      <c r="C256" s="37" t="s">
        <v>4</v>
      </c>
      <c r="D256" s="54" t="s">
        <v>8</v>
      </c>
      <c r="E256" s="54" t="s">
        <v>9</v>
      </c>
      <c r="F256" s="54" t="s">
        <v>6</v>
      </c>
      <c r="G256" s="55" t="s">
        <v>11</v>
      </c>
    </row>
    <row r="257" spans="1:7" ht="13.5" thickTop="1" x14ac:dyDescent="0.2">
      <c r="A257" s="26" t="s">
        <v>12</v>
      </c>
      <c r="B257" s="66">
        <v>9</v>
      </c>
      <c r="C257" s="66">
        <v>3</v>
      </c>
      <c r="D257" s="65">
        <v>189214</v>
      </c>
      <c r="E257" s="65">
        <v>121528.9</v>
      </c>
      <c r="F257" s="8">
        <f>SUM(D257-E257)</f>
        <v>67685.100000000006</v>
      </c>
      <c r="G257" s="65">
        <v>17598.18</v>
      </c>
    </row>
    <row r="258" spans="1:7" x14ac:dyDescent="0.2">
      <c r="A258" s="26" t="s">
        <v>13</v>
      </c>
      <c r="B258" s="66">
        <v>12</v>
      </c>
      <c r="C258" s="66">
        <v>4</v>
      </c>
      <c r="D258" s="65">
        <v>202917</v>
      </c>
      <c r="E258" s="65">
        <v>150929.85</v>
      </c>
      <c r="F258" s="8">
        <f>SUM(D258-E258)</f>
        <v>51987.149999999994</v>
      </c>
      <c r="G258" s="65">
        <v>13516.72</v>
      </c>
    </row>
    <row r="259" spans="1:7" x14ac:dyDescent="0.2">
      <c r="A259" s="26" t="s">
        <v>14</v>
      </c>
      <c r="B259" s="66">
        <v>75</v>
      </c>
      <c r="C259" s="66">
        <v>2</v>
      </c>
      <c r="D259" s="65">
        <v>3570596</v>
      </c>
      <c r="E259" s="65">
        <v>2462929.75</v>
      </c>
      <c r="F259" s="8">
        <f>SUM(D259-E259)</f>
        <v>1107666.25</v>
      </c>
      <c r="G259" s="65">
        <v>359991.76</v>
      </c>
    </row>
    <row r="260" spans="1:7" x14ac:dyDescent="0.2">
      <c r="A260" s="30" t="s">
        <v>15</v>
      </c>
      <c r="B260" s="30">
        <f t="shared" ref="B260:G260" si="30">SUM(B257:B259)</f>
        <v>96</v>
      </c>
      <c r="C260" s="30">
        <f t="shared" si="30"/>
        <v>9</v>
      </c>
      <c r="D260" s="49">
        <f t="shared" si="30"/>
        <v>3962727</v>
      </c>
      <c r="E260" s="49">
        <f t="shared" si="30"/>
        <v>2735388.5</v>
      </c>
      <c r="F260" s="49">
        <f t="shared" si="30"/>
        <v>1227338.5</v>
      </c>
      <c r="G260" s="49">
        <f t="shared" si="30"/>
        <v>391106.66000000003</v>
      </c>
    </row>
    <row r="261" spans="1:7" x14ac:dyDescent="0.2">
      <c r="A261" s="14"/>
      <c r="B261" s="14"/>
      <c r="C261" s="14"/>
      <c r="D261" s="40"/>
      <c r="E261" s="40"/>
      <c r="F261" s="40"/>
      <c r="G261" s="40"/>
    </row>
    <row r="262" spans="1:7" ht="15.75" x14ac:dyDescent="0.25">
      <c r="A262" s="79" t="s">
        <v>49</v>
      </c>
      <c r="B262" s="79"/>
      <c r="C262" s="79"/>
      <c r="D262" s="79"/>
      <c r="E262" s="79"/>
      <c r="F262" s="40"/>
      <c r="G262" s="40"/>
    </row>
    <row r="263" spans="1:7" ht="16.5" thickBot="1" x14ac:dyDescent="0.3">
      <c r="A263" s="18"/>
      <c r="B263" s="18"/>
      <c r="C263" s="18"/>
      <c r="D263" s="56"/>
      <c r="E263" s="56"/>
      <c r="F263" s="40"/>
      <c r="G263" s="40"/>
    </row>
    <row r="264" spans="1:7" ht="13.5" thickTop="1" x14ac:dyDescent="0.2">
      <c r="A264" s="80" t="s">
        <v>54</v>
      </c>
      <c r="B264" s="82" t="s">
        <v>67</v>
      </c>
      <c r="C264" s="84" t="s">
        <v>68</v>
      </c>
      <c r="D264" s="74" t="s">
        <v>65</v>
      </c>
      <c r="E264" s="74" t="s">
        <v>64</v>
      </c>
      <c r="F264" s="74" t="s">
        <v>62</v>
      </c>
      <c r="G264" s="76" t="s">
        <v>63</v>
      </c>
    </row>
    <row r="265" spans="1:7" ht="13.5" thickBot="1" x14ac:dyDescent="0.25">
      <c r="A265" s="81"/>
      <c r="B265" s="83"/>
      <c r="C265" s="85"/>
      <c r="D265" s="75"/>
      <c r="E265" s="75"/>
      <c r="F265" s="75"/>
      <c r="G265" s="77"/>
    </row>
    <row r="266" spans="1:7" ht="13.5" thickTop="1" x14ac:dyDescent="0.2">
      <c r="A266" s="9"/>
      <c r="B266" s="9"/>
      <c r="C266" s="9"/>
      <c r="D266" s="40"/>
      <c r="E266" s="40"/>
      <c r="F266" s="40"/>
      <c r="G266" s="40"/>
    </row>
    <row r="267" spans="1:7" x14ac:dyDescent="0.2">
      <c r="A267" s="13" t="s">
        <v>12</v>
      </c>
      <c r="B267" s="41">
        <f>SUMIF($A$1:$A$260,"TYPE 1",$B$1:$B$260)</f>
        <v>2902</v>
      </c>
      <c r="C267" s="41">
        <f>SUMIF($A$1:$A$260,"TYPE 1",$C$1:$C$260)</f>
        <v>978</v>
      </c>
      <c r="D267" s="40">
        <f>SUMIF($A$1:$A$260,"TYPE 1",$D$1:$D$260)</f>
        <v>71136181.75</v>
      </c>
      <c r="E267" s="40">
        <f>SUMIF($A$1:$A$260,"TYPE 1",$E$1:$E$260)</f>
        <v>47967726.699999996</v>
      </c>
      <c r="F267" s="40">
        <f>SUMIF($A$1:$A$260,"TYPE 1",$F$1:$F$260)</f>
        <v>23168455.050000001</v>
      </c>
      <c r="G267" s="40">
        <f>SUMIF($A$1:$A$260,"TYPE 1",$G$1:$G$260)</f>
        <v>6023813.2600000007</v>
      </c>
    </row>
    <row r="268" spans="1:7" x14ac:dyDescent="0.2">
      <c r="A268" s="13" t="s">
        <v>13</v>
      </c>
      <c r="B268" s="41">
        <f>SUMIF($A$1:$A$260,"TYPE 2",$B$1:$B$260)</f>
        <v>1527</v>
      </c>
      <c r="C268" s="41">
        <f>SUMIF($A$1:$A$260,"TYPE 2",$C$1:$C$260)</f>
        <v>536</v>
      </c>
      <c r="D268" s="40">
        <f>SUMIF($A$1:$A$260,"TYPE 2",$D$1:$D$260)</f>
        <v>29217692</v>
      </c>
      <c r="E268" s="40">
        <f>SUMIF($A$1:$A$260,"TYPE 2",$E$1:$E$260)</f>
        <v>19729799.799999997</v>
      </c>
      <c r="F268" s="40">
        <f>SUMIF($A$1:$A$260,"TYPE 2",$F$1:$F$260)</f>
        <v>9487892.1999999993</v>
      </c>
      <c r="G268" s="40">
        <f>SUMIF($A$1:$A$260,"TYPE 2",$G$1:$G$260)</f>
        <v>2466858.86</v>
      </c>
    </row>
    <row r="269" spans="1:7" x14ac:dyDescent="0.2">
      <c r="A269" s="13" t="s">
        <v>16</v>
      </c>
      <c r="B269" s="41">
        <f>SUMIF($A$1:$A$260,"TYPE 3",$B$1:$B$260)</f>
        <v>52</v>
      </c>
      <c r="C269" s="41">
        <f>SUMIF($A$1:$A$260,"TYPE 3",$C$1:$C$260)</f>
        <v>9</v>
      </c>
      <c r="D269" s="40">
        <f>SUMIF($A$1:$A$260,"TYPE 3",$D$1:$D$260)</f>
        <v>1114293</v>
      </c>
      <c r="E269" s="40">
        <f>SUMIF($A$1:$A$260,"TYPE 3",$E$1:$E$260)</f>
        <v>786898.8</v>
      </c>
      <c r="F269" s="40">
        <f>SUMIF($A$1:$A$260,"TYPE 3",$F$1:$F$260)</f>
        <v>327394.2</v>
      </c>
      <c r="G269" s="40">
        <f>SUMIF($A$1:$A$260,"TYPE 3",$G$1:$G$260)</f>
        <v>85122.619999999981</v>
      </c>
    </row>
    <row r="270" spans="1:7" x14ac:dyDescent="0.2">
      <c r="A270" s="13" t="s">
        <v>17</v>
      </c>
      <c r="B270" s="41">
        <f>SUMIF($A$1:$A$260,"TYPE 4",$B$1:$B$260)</f>
        <v>1104</v>
      </c>
      <c r="C270" s="41">
        <f>SUMIF($A$1:$A$260,"TYPE 4",$C$1:$C$260)</f>
        <v>14</v>
      </c>
      <c r="D270" s="40">
        <f>SUMIF($A$1:$A$260,"TYPE 4",$D$1:$D$260)</f>
        <v>41424064</v>
      </c>
      <c r="E270" s="40">
        <f>SUMIF($A$1:$A$260,"TYPE 4",$E$1:$E$260)</f>
        <v>29538328.800000001</v>
      </c>
      <c r="F270" s="40">
        <f>SUMIF($A$1:$A$260,"TYPE 4",$F$1:$F$260)</f>
        <v>11885735.200000003</v>
      </c>
      <c r="G270" s="40">
        <f>SUMIF($A$1:$A$260,"TYPE 4",$G$1:$G$260)</f>
        <v>2139434.96</v>
      </c>
    </row>
    <row r="271" spans="1:7" x14ac:dyDescent="0.2">
      <c r="A271" s="13" t="s">
        <v>14</v>
      </c>
      <c r="B271" s="41">
        <f>SUMIF($A$1:$A$260,"TYPE 5",$B$1:$B$260)</f>
        <v>7905</v>
      </c>
      <c r="C271" s="41">
        <f>SUMIF($A$1:$A$260,"TYPE 5",$C$1:$C$260)</f>
        <v>202</v>
      </c>
      <c r="D271" s="40">
        <f>SUMIF($A$1:$A$260,"TYPE 5",$D$1:$D$260)</f>
        <v>359766824.5</v>
      </c>
      <c r="E271" s="40">
        <f>SUMIF($A$1:$A$260,"TYPE 5",$E$1:$E$260)</f>
        <v>253656008.62999997</v>
      </c>
      <c r="F271" s="40">
        <f>SUMIF($A$1:$A$260,"TYPE 5",$F$1:$F$260)</f>
        <v>106110815.86999999</v>
      </c>
      <c r="G271" s="40">
        <f>SUMIF($A$1:$A$260,"TYPE 5",$G$1:$G$260)</f>
        <v>34486040.819999993</v>
      </c>
    </row>
    <row r="272" spans="1:7" ht="13.5" thickBot="1" x14ac:dyDescent="0.25">
      <c r="A272" s="13" t="s">
        <v>15</v>
      </c>
      <c r="B272" s="42">
        <f t="shared" ref="B272:G272" si="31">SUM(B267:B271)</f>
        <v>13490</v>
      </c>
      <c r="C272" s="42">
        <f t="shared" si="31"/>
        <v>1739</v>
      </c>
      <c r="D272" s="57">
        <f t="shared" si="31"/>
        <v>502659055.25</v>
      </c>
      <c r="E272" s="57">
        <f t="shared" si="31"/>
        <v>351678762.72999996</v>
      </c>
      <c r="F272" s="57">
        <f t="shared" si="31"/>
        <v>150980292.51999998</v>
      </c>
      <c r="G272" s="57">
        <f t="shared" si="31"/>
        <v>45201270.519999996</v>
      </c>
    </row>
    <row r="273" spans="1:7" ht="13.5" thickTop="1" x14ac:dyDescent="0.2">
      <c r="A273" s="78"/>
      <c r="B273" s="78"/>
      <c r="C273" s="78"/>
      <c r="D273" s="78"/>
      <c r="E273" s="48"/>
      <c r="F273" s="40"/>
      <c r="G273" s="40"/>
    </row>
    <row r="274" spans="1:7" x14ac:dyDescent="0.2">
      <c r="A274" s="13" t="s">
        <v>57</v>
      </c>
      <c r="B274" s="13"/>
      <c r="C274" s="13"/>
      <c r="D274" s="58"/>
      <c r="E274" s="48"/>
      <c r="F274" s="40"/>
      <c r="G274" s="40"/>
    </row>
    <row r="275" spans="1:7" x14ac:dyDescent="0.2">
      <c r="A275" s="9" t="s">
        <v>58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59</v>
      </c>
      <c r="B276" s="9"/>
      <c r="C276" s="9"/>
      <c r="D276" s="40"/>
      <c r="E276" s="40"/>
      <c r="F276" s="40"/>
      <c r="G276" s="40"/>
    </row>
    <row r="277" spans="1:7" x14ac:dyDescent="0.2">
      <c r="A277" s="9" t="s">
        <v>60</v>
      </c>
      <c r="B277" s="9"/>
      <c r="C277" s="9"/>
      <c r="D277" s="40"/>
      <c r="E277" s="40"/>
      <c r="F277" s="40"/>
      <c r="G277" s="40"/>
    </row>
    <row r="278" spans="1:7" x14ac:dyDescent="0.2">
      <c r="A278" s="9" t="s">
        <v>61</v>
      </c>
      <c r="B278" s="9"/>
      <c r="C278" s="9"/>
      <c r="D278" s="40"/>
      <c r="E278" s="40"/>
      <c r="F278" s="40"/>
      <c r="G278" s="40"/>
    </row>
  </sheetData>
  <mergeCells count="9">
    <mergeCell ref="F264:F265"/>
    <mergeCell ref="G264:G265"/>
    <mergeCell ref="A273:D273"/>
    <mergeCell ref="A262:E262"/>
    <mergeCell ref="A264:A265"/>
    <mergeCell ref="B264:B265"/>
    <mergeCell ref="C264:C265"/>
    <mergeCell ref="D264:D265"/>
    <mergeCell ref="E264:E265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2018&amp;"Arial,Regular"
</oddHeader>
    <oddFooter>&amp;CPage &amp;P of &amp;N&amp;Rprepared by LSP Gaming Audit</oddFooter>
  </headerFooter>
  <rowBreaks count="5" manualBreakCount="5">
    <brk id="50" max="16383" man="1"/>
    <brk id="100" max="16383" man="1"/>
    <brk id="149" max="16383" man="1"/>
    <brk id="201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2018</vt:lpstr>
      <vt:lpstr>1st FY 2018</vt:lpstr>
      <vt:lpstr>2nd FY 2018</vt:lpstr>
      <vt:lpstr>3rd FY 2018</vt:lpstr>
      <vt:lpstr>4th FY 2018</vt:lpstr>
    </vt:vector>
  </TitlesOfParts>
  <Company>LSP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2018-07-06T12:27:37Z</cp:lastPrinted>
  <dcterms:created xsi:type="dcterms:W3CDTF">2001-07-11T20:25:32Z</dcterms:created>
  <dcterms:modified xsi:type="dcterms:W3CDTF">2018-07-06T12:48:10Z</dcterms:modified>
</cp:coreProperties>
</file>