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108" windowWidth="15300" windowHeight="6084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F47" i="1"/>
  <c r="G47" i="1" s="1"/>
  <c r="E47" i="1"/>
  <c r="E46" i="1"/>
  <c r="F46" i="1" s="1"/>
  <c r="F32" i="1"/>
  <c r="C32" i="1"/>
  <c r="B31" i="1"/>
  <c r="G31" i="1" s="1"/>
  <c r="H31" i="1" s="1"/>
  <c r="D30" i="1"/>
  <c r="E30" i="1" s="1"/>
  <c r="B30" i="1"/>
  <c r="G30" i="1" s="1"/>
  <c r="H30" i="1" s="1"/>
  <c r="G29" i="1"/>
  <c r="H29" i="1" s="1"/>
  <c r="B29" i="1"/>
  <c r="D29" i="1" s="1"/>
  <c r="E29" i="1" s="1"/>
  <c r="G28" i="1"/>
  <c r="H28" i="1" s="1"/>
  <c r="B28" i="1"/>
  <c r="B32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F50" i="1" l="1"/>
  <c r="G46" i="1"/>
  <c r="G50" i="1" s="1"/>
  <c r="C11" i="1"/>
  <c r="D31" i="1"/>
  <c r="E31" i="1" s="1"/>
  <c r="G9" i="1"/>
  <c r="D28" i="1"/>
  <c r="G32" i="1"/>
  <c r="H32" i="1" s="1"/>
  <c r="E50" i="1"/>
  <c r="C10" i="1"/>
  <c r="G13" i="1" l="1"/>
  <c r="H9" i="1"/>
  <c r="H13" i="1" s="1"/>
  <c r="D32" i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<sst xmlns="http://schemas.openxmlformats.org/spreadsheetml/2006/main" count="60" uniqueCount="41">
  <si>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</si>
  <si>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</si>
  <si>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</si>
  <si>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</si>
  <si>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</si>
  <si>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</si>
  <si>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</si>
  <si>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</si>
  <si>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</si>
  <si>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</si>
  <si>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</si>
  <si>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</si>
  <si>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</si>
  <si>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</si>
  <si>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</si>
  <si>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</si>
  <si>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</si>
  <si>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</si>
  <si>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</si>
  <si>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</si>
  <si>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</si>
  <si>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</si>
  <si>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</si>
  <si>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</si>
  <si>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</si>
  <si>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</si>
  <si>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</si>
  <si>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</si>
  <si>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</si>
  <si>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</si>
  <si>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</si>
  <si>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</si>
  <si>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</si>
  <si>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</si>
  <si>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APRIL 30,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</si>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</sst>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4%20April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."/>
    </sheetNames>
    <sheetDataSet>
      <sheetData sheetId="0">
        <row r="8">
          <cell r="C8">
            <v>30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F19" sqref="F19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5546875" style="6" customWidth="1"/>
    <col min="6" max="6" width="13.77734375" style="6" customWidth="1"/>
    <col min="7" max="7" width="11.44140625" style="6" customWidth="1"/>
    <col min="8" max="8" width="11.5546875" style="6" customWidth="1"/>
    <col min="9" max="9" width="11.77734375" style="6" customWidth="1"/>
    <col min="10" max="16384" width="9" style="6"/>
  </cols>
  <sheetData>
    <row r="1" spans="1:12" ht="16.0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0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0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30</v>
      </c>
      <c r="D9" s="26">
        <v>154286</v>
      </c>
      <c r="E9" s="27">
        <v>15197509.539999999</v>
      </c>
      <c r="F9" s="28">
        <f>E9*0.18</f>
        <v>2735551.7171999998</v>
      </c>
      <c r="G9" s="28">
        <f>E9-F9</f>
        <v>12461957.822799999</v>
      </c>
      <c r="H9" s="29">
        <f>G9*0.185</f>
        <v>2305462.197218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f>C9</f>
        <v>30</v>
      </c>
      <c r="D10" s="34">
        <v>94890</v>
      </c>
      <c r="E10" s="35">
        <v>5736972.8700000001</v>
      </c>
      <c r="F10" s="36">
        <f>E10*0.18</f>
        <v>1032655.1166</v>
      </c>
      <c r="G10" s="36">
        <f>E10-F10</f>
        <v>4704317.7533999998</v>
      </c>
      <c r="H10" s="37">
        <f>G10*0.185</f>
        <v>870298.78437899996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f>C9</f>
        <v>30</v>
      </c>
      <c r="D11" s="34">
        <v>118113</v>
      </c>
      <c r="E11" s="35">
        <v>7915427.6299999999</v>
      </c>
      <c r="F11" s="36">
        <f>E11*0.18</f>
        <v>1424776.9734</v>
      </c>
      <c r="G11" s="36">
        <f>E11-F11</f>
        <v>6490650.6566000003</v>
      </c>
      <c r="H11" s="37">
        <f>G11*0.185</f>
        <v>1200770.3714710001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f>C9</f>
        <v>30</v>
      </c>
      <c r="D12" s="41">
        <v>57263</v>
      </c>
      <c r="E12" s="42">
        <v>3849314.38</v>
      </c>
      <c r="F12" s="43">
        <f>E12*0.18</f>
        <v>692876.58840000001</v>
      </c>
      <c r="G12" s="43">
        <f>E12-F12</f>
        <v>3156437.7916000001</v>
      </c>
      <c r="H12" s="44">
        <f>G12*0.185</f>
        <v>583940.99144600006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f>SUM(D9:D12)</f>
        <v>424552</v>
      </c>
      <c r="E13" s="43">
        <f>SUM(E9:E12)</f>
        <v>32699224.419999998</v>
      </c>
      <c r="F13" s="43">
        <f>SUM(F9:F12)</f>
        <v>5885860.3955999995</v>
      </c>
      <c r="G13" s="43">
        <f>SUM(G9:G12)</f>
        <v>26813364.0244</v>
      </c>
      <c r="H13" s="44">
        <f>SUM(H9:H12)</f>
        <v>4960472.3445139993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3.8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8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2" thickBot="1" x14ac:dyDescent="0.3">
      <c r="A27" s="63" t="s">
        <v>10</v>
      </c>
      <c r="B27" s="64">
        <v>41365</v>
      </c>
      <c r="C27" s="65">
        <v>41334</v>
      </c>
      <c r="D27" s="66" t="s">
        <v>30</v>
      </c>
      <c r="E27" s="67" t="s">
        <v>31</v>
      </c>
      <c r="F27" s="68">
        <v>41000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6" x14ac:dyDescent="0.25">
      <c r="A28" s="69" t="s">
        <v>18</v>
      </c>
      <c r="B28" s="70">
        <f>E9</f>
        <v>15197509.539999999</v>
      </c>
      <c r="C28" s="27">
        <v>18915161.559999999</v>
      </c>
      <c r="D28" s="71">
        <f>B28-C28</f>
        <v>-3717652.0199999996</v>
      </c>
      <c r="E28" s="72">
        <f>D28/C28</f>
        <v>-0.19654349809317725</v>
      </c>
      <c r="F28" s="73">
        <v>15465649.449999999</v>
      </c>
      <c r="G28" s="74">
        <f>B28-F28</f>
        <v>-268139.91000000015</v>
      </c>
      <c r="H28" s="72">
        <f>G28/F28</f>
        <v>-1.7337772388213556E-2</v>
      </c>
      <c r="I28" s="5"/>
      <c r="J28" s="5"/>
      <c r="K28" s="5"/>
      <c r="L28" s="5"/>
    </row>
    <row r="29" spans="1:12" ht="12.6" x14ac:dyDescent="0.25">
      <c r="A29" s="75" t="s">
        <v>19</v>
      </c>
      <c r="B29" s="76">
        <f>E10</f>
        <v>5736972.8700000001</v>
      </c>
      <c r="C29" s="35">
        <v>6605831.6299999999</v>
      </c>
      <c r="D29" s="77">
        <f>B29-C29</f>
        <v>-868858.75999999978</v>
      </c>
      <c r="E29" s="78">
        <f>D29/C29</f>
        <v>-0.13152905018864366</v>
      </c>
      <c r="F29" s="50">
        <v>5918542.2199999997</v>
      </c>
      <c r="G29" s="79">
        <f>B29-F29</f>
        <v>-181569.34999999963</v>
      </c>
      <c r="H29" s="78">
        <f>G29/F29</f>
        <v>-3.0678052677640549E-2</v>
      </c>
      <c r="I29" s="5"/>
      <c r="J29" s="5"/>
      <c r="K29" s="5"/>
      <c r="L29" s="5"/>
    </row>
    <row r="30" spans="1:12" ht="12.6" x14ac:dyDescent="0.25">
      <c r="A30" s="75" t="s">
        <v>20</v>
      </c>
      <c r="B30" s="76">
        <f>E11</f>
        <v>7915427.6299999999</v>
      </c>
      <c r="C30" s="35">
        <v>8879851.7699999996</v>
      </c>
      <c r="D30" s="77">
        <f>B30-C30</f>
        <v>-964424.13999999966</v>
      </c>
      <c r="E30" s="78">
        <f>D30/C30</f>
        <v>-0.10860813502070427</v>
      </c>
      <c r="F30" s="50">
        <v>8271933.9299999997</v>
      </c>
      <c r="G30" s="79">
        <f>B30-F30</f>
        <v>-356506.29999999981</v>
      </c>
      <c r="H30" s="78">
        <f>G30/F30</f>
        <v>-4.3098301197383941E-2</v>
      </c>
      <c r="I30" s="5"/>
      <c r="J30" s="5"/>
      <c r="K30" s="5"/>
      <c r="L30" s="5"/>
    </row>
    <row r="31" spans="1:12" ht="13.2" thickBot="1" x14ac:dyDescent="0.3">
      <c r="A31" s="80" t="s">
        <v>21</v>
      </c>
      <c r="B31" s="81">
        <f>E12</f>
        <v>3849314.38</v>
      </c>
      <c r="C31" s="42">
        <v>4848434.92</v>
      </c>
      <c r="D31" s="82">
        <f>B31-C31</f>
        <v>-999120.54</v>
      </c>
      <c r="E31" s="83">
        <f>D31/C31</f>
        <v>-0.20607073343989529</v>
      </c>
      <c r="F31" s="84">
        <v>3542187.96</v>
      </c>
      <c r="G31" s="85">
        <f>B31-F31</f>
        <v>307126.41999999993</v>
      </c>
      <c r="H31" s="83">
        <f>G31/F31</f>
        <v>8.6705285961166195E-2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f>SUM(B28:B31)</f>
        <v>32699224.419999998</v>
      </c>
      <c r="C32" s="87">
        <f>SUM(C28:C31)</f>
        <v>39249279.879999995</v>
      </c>
      <c r="D32" s="88">
        <f>SUM(D28:D31)</f>
        <v>-6550055.459999999</v>
      </c>
      <c r="E32" s="83">
        <f>D32/C32</f>
        <v>-0.16688345569717494</v>
      </c>
      <c r="F32" s="89">
        <f>SUM(F28:F31)</f>
        <v>33198313.559999999</v>
      </c>
      <c r="G32" s="88">
        <f>SUM(G28:G31)</f>
        <v>-499089.13999999966</v>
      </c>
      <c r="H32" s="83">
        <f>G32/F32</f>
        <v>-1.5033569072657427E-2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3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0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05" customHeight="1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05" customHeight="1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6">
        <v>1662692</v>
      </c>
      <c r="D46" s="97">
        <v>155800939.13</v>
      </c>
      <c r="E46" s="97">
        <f>D46*0.18</f>
        <v>28044169.043399997</v>
      </c>
      <c r="F46" s="97">
        <f>D46-E46</f>
        <v>127756770.08660001</v>
      </c>
      <c r="G46" s="97">
        <f>0.185*F46</f>
        <v>23635002.466021001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98">
        <v>1025746</v>
      </c>
      <c r="D47" s="99">
        <v>59255542.380000003</v>
      </c>
      <c r="E47" s="99">
        <f>D47*0.18</f>
        <v>10665997.6284</v>
      </c>
      <c r="F47" s="99">
        <f>D47-E47</f>
        <v>48589544.751600005</v>
      </c>
      <c r="G47" s="99">
        <f>0.185*F47</f>
        <v>8989065.7790460009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98">
        <v>1211738</v>
      </c>
      <c r="D48" s="99">
        <v>78234425.909999996</v>
      </c>
      <c r="E48" s="99">
        <f>D48*0.18</f>
        <v>14082196.663799999</v>
      </c>
      <c r="F48" s="99">
        <f>D48-E48</f>
        <v>64152229.246199995</v>
      </c>
      <c r="G48" s="99">
        <f>0.185*F48</f>
        <v>11868162.410546999</v>
      </c>
      <c r="H48" s="4"/>
      <c r="I48" s="5"/>
      <c r="J48" s="5"/>
      <c r="K48" s="5"/>
      <c r="L48" s="5"/>
    </row>
    <row r="49" spans="1:12" ht="13.2" thickBot="1" x14ac:dyDescent="0.3">
      <c r="A49" s="80" t="s">
        <v>21</v>
      </c>
      <c r="B49" s="39">
        <v>39344</v>
      </c>
      <c r="C49" s="100">
        <v>655622</v>
      </c>
      <c r="D49" s="101">
        <v>40649435.950000003</v>
      </c>
      <c r="E49" s="101">
        <f>D49*0.18</f>
        <v>7316898.4709999999</v>
      </c>
      <c r="F49" s="101">
        <f>D49-E49</f>
        <v>33332537.479000002</v>
      </c>
      <c r="G49" s="101">
        <f>0.185*F49</f>
        <v>6166519.433615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0">
        <f>SUM(C46:C49)</f>
        <v>4555798</v>
      </c>
      <c r="D50" s="101">
        <f>SUM(D46:D49)</f>
        <v>333940343.36999995</v>
      </c>
      <c r="E50" s="101">
        <f>SUM(E46:E49)</f>
        <v>60109261.806599997</v>
      </c>
      <c r="F50" s="101">
        <f>SUM(F46:F49)</f>
        <v>273831081.56340003</v>
      </c>
      <c r="G50" s="101">
        <f>SUM(G46:G49)</f>
        <v>50658750.089229003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3.2" x14ac:dyDescent="0.2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3.8" x14ac:dyDescent="0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3.8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2013-05-15T15:59:41Z</dcterms:created>
  <dcterms:modified xsi:type="dcterms:W3CDTF">2013-05-15T19:12:02Z</dcterms:modified>
</cp:coreProperties>
</file>