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" yWindow="384" windowWidth="15060" windowHeight="5808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E47" i="1"/>
  <c r="F47" i="1" s="1"/>
  <c r="G47" i="1" s="1"/>
  <c r="E46" i="1"/>
  <c r="E50" i="1" s="1"/>
  <c r="F32" i="1"/>
  <c r="C32" i="1"/>
  <c r="B31" i="1"/>
  <c r="G31" i="1" s="1"/>
  <c r="H31" i="1" s="1"/>
  <c r="D30" i="1"/>
  <c r="E30" i="1" s="1"/>
  <c r="B30" i="1"/>
  <c r="G30" i="1" s="1"/>
  <c r="H30" i="1" s="1"/>
  <c r="B29" i="1"/>
  <c r="D29" i="1" s="1"/>
  <c r="E29" i="1" s="1"/>
  <c r="G28" i="1"/>
  <c r="B28" i="1"/>
  <c r="D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E28" i="1" l="1"/>
  <c r="H28" i="1"/>
  <c r="G29" i="1"/>
  <c r="H29" i="1" s="1"/>
  <c r="D31" i="1"/>
  <c r="E31" i="1" s="1"/>
  <c r="B32" i="1"/>
  <c r="F46" i="1"/>
  <c r="G9" i="1"/>
  <c r="C10" i="1"/>
  <c r="C11" i="1"/>
  <c r="G13" i="1" l="1"/>
  <c r="H9" i="1"/>
  <c r="H13" i="1" s="1"/>
  <c r="G32" i="1"/>
  <c r="H32" i="1" s="1"/>
  <c r="F50" i="1"/>
  <c r="G46" i="1"/>
  <c r="G50" i="1" s="1"/>
  <c r="D32" i="1"/>
  <c r="E32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<sst xmlns="http://schemas.openxmlformats.org/spreadsheetml/2006/main" count="60" uniqueCount="41">
  <si>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</si>
  <si>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</si>
  <si>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</si>
  <si>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</si>
  <si>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</si>
  <si>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</si>
  <si>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</si>
  <si>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</si>
  <si>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</si>
  <si>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</si>
  <si>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</si>
  <si>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</si>
  <si>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</si>
  <si>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</si>
  <si>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</si>
  <si>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</si>
  <si>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</si>
  <si>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</si>
  <si>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</si>
  <si>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</si>
  <si>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</si>
  <si>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</si>
  <si>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</si>
  <si>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</si>
  <si>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</si>
  <si>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</si>
  <si>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</si>
  <si>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</si>
  <si>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</si>
  <si>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</si>
  <si>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</si>
  <si>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</si>
  <si>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</si>
  <si>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</si>
  <si>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FEBRUARY 28,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</si>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</sst>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2%20February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28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50" sqref="D50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5546875" style="6" customWidth="1"/>
    <col min="6" max="6" width="13.77734375" style="6" customWidth="1"/>
    <col min="7" max="7" width="11.44140625" style="6" customWidth="1"/>
    <col min="8" max="8" width="11.5546875" style="6" customWidth="1"/>
    <col min="9" max="9" width="11.77734375" style="6" customWidth="1"/>
    <col min="10" max="16384" width="9" style="6"/>
  </cols>
  <sheetData>
    <row r="1" spans="1:12" ht="16.0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0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0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28</v>
      </c>
      <c r="D9" s="26">
        <v>168625</v>
      </c>
      <c r="E9" s="27">
        <v>16457061.73</v>
      </c>
      <c r="F9" s="28">
        <f>E9*0.18</f>
        <v>2962271.1113999998</v>
      </c>
      <c r="G9" s="28">
        <f>E9-F9</f>
        <v>13494790.6186</v>
      </c>
      <c r="H9" s="29">
        <f>G9*0.185</f>
        <v>2496536.2644409998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f>C9</f>
        <v>28</v>
      </c>
      <c r="D10" s="34">
        <v>88009</v>
      </c>
      <c r="E10" s="35">
        <v>6143650.2800000003</v>
      </c>
      <c r="F10" s="36">
        <f>E10*0.18</f>
        <v>1105857.0504000001</v>
      </c>
      <c r="G10" s="36">
        <f>E10-F10</f>
        <v>5037793.2296000002</v>
      </c>
      <c r="H10" s="37">
        <f>G10*0.185</f>
        <v>931991.74747599999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f>C9</f>
        <v>28</v>
      </c>
      <c r="D11" s="34">
        <v>116325</v>
      </c>
      <c r="E11" s="35">
        <v>7988619.8799999999</v>
      </c>
      <c r="F11" s="36">
        <f>E11*0.18</f>
        <v>1437951.5784</v>
      </c>
      <c r="G11" s="36">
        <f>E11-F11</f>
        <v>6550668.3015999999</v>
      </c>
      <c r="H11" s="37">
        <f>G11*0.185</f>
        <v>1211873.635796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f>C9</f>
        <v>28</v>
      </c>
      <c r="D12" s="41">
        <v>72798</v>
      </c>
      <c r="E12" s="42">
        <v>4638610.55</v>
      </c>
      <c r="F12" s="43">
        <f>E12*0.18</f>
        <v>834949.89899999998</v>
      </c>
      <c r="G12" s="43">
        <f>E12-F12</f>
        <v>3803660.6509999996</v>
      </c>
      <c r="H12" s="44">
        <f>G12*0.185</f>
        <v>703677.22043499991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f>SUM(D9:D12)</f>
        <v>445757</v>
      </c>
      <c r="E13" s="43">
        <f>SUM(E9:E12)</f>
        <v>35227942.439999998</v>
      </c>
      <c r="F13" s="43">
        <f>SUM(F9:F12)</f>
        <v>6341029.6392000001</v>
      </c>
      <c r="G13" s="43">
        <f>SUM(G9:G12)</f>
        <v>28886912.800800003</v>
      </c>
      <c r="H13" s="44">
        <f>SUM(H9:H12)</f>
        <v>5344078.868148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3.8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8" thickBot="1" x14ac:dyDescent="0.3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2" thickBot="1" x14ac:dyDescent="0.3">
      <c r="A27" s="63" t="s">
        <v>10</v>
      </c>
      <c r="B27" s="64">
        <v>41306</v>
      </c>
      <c r="C27" s="65">
        <v>41275</v>
      </c>
      <c r="D27" s="66" t="s">
        <v>30</v>
      </c>
      <c r="E27" s="67" t="s">
        <v>31</v>
      </c>
      <c r="F27" s="68">
        <v>40940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6" x14ac:dyDescent="0.25">
      <c r="A28" s="69" t="s">
        <v>18</v>
      </c>
      <c r="B28" s="70">
        <f>E9</f>
        <v>16457061.73</v>
      </c>
      <c r="C28" s="27">
        <v>14668974.18</v>
      </c>
      <c r="D28" s="71">
        <f>B28-C28</f>
        <v>1788087.5500000007</v>
      </c>
      <c r="E28" s="72">
        <f>D28/C28</f>
        <v>0.12189588229270445</v>
      </c>
      <c r="F28" s="73">
        <v>16052195.26</v>
      </c>
      <c r="G28" s="74">
        <f>B28-F28</f>
        <v>404866.47000000067</v>
      </c>
      <c r="H28" s="72">
        <f>G28/F28</f>
        <v>2.5221875478232916E-2</v>
      </c>
      <c r="I28" s="5"/>
      <c r="J28" s="5"/>
      <c r="K28" s="5"/>
      <c r="L28" s="5"/>
    </row>
    <row r="29" spans="1:12" ht="12.6" x14ac:dyDescent="0.25">
      <c r="A29" s="75" t="s">
        <v>19</v>
      </c>
      <c r="B29" s="76">
        <f>E10</f>
        <v>6143650.2800000003</v>
      </c>
      <c r="C29" s="35">
        <v>5417284.0999999996</v>
      </c>
      <c r="D29" s="77">
        <f>B29-C29</f>
        <v>726366.18000000063</v>
      </c>
      <c r="E29" s="78">
        <f>D29/C29</f>
        <v>0.13408308787054396</v>
      </c>
      <c r="F29" s="50">
        <v>6714569.1900000004</v>
      </c>
      <c r="G29" s="79">
        <f>B29-F29</f>
        <v>-570918.91000000015</v>
      </c>
      <c r="H29" s="78">
        <f>G29/F29</f>
        <v>-8.5026886140404809E-2</v>
      </c>
      <c r="I29" s="5"/>
      <c r="J29" s="5"/>
      <c r="K29" s="5"/>
      <c r="L29" s="5"/>
    </row>
    <row r="30" spans="1:12" ht="12.6" x14ac:dyDescent="0.25">
      <c r="A30" s="75" t="s">
        <v>20</v>
      </c>
      <c r="B30" s="76">
        <f>E11</f>
        <v>7988619.8799999999</v>
      </c>
      <c r="C30" s="35">
        <v>7227581.71</v>
      </c>
      <c r="D30" s="77">
        <f>B30-C30</f>
        <v>761038.16999999993</v>
      </c>
      <c r="E30" s="78">
        <f>D30/C30</f>
        <v>0.1052963772027698</v>
      </c>
      <c r="F30" s="50">
        <v>9793206.9199999999</v>
      </c>
      <c r="G30" s="79">
        <f>B30-F30</f>
        <v>-1804587.04</v>
      </c>
      <c r="H30" s="78">
        <f>G30/F30</f>
        <v>-0.18426926488345863</v>
      </c>
      <c r="I30" s="5"/>
      <c r="J30" s="5"/>
      <c r="K30" s="5"/>
      <c r="L30" s="5"/>
    </row>
    <row r="31" spans="1:12" ht="13.2" thickBot="1" x14ac:dyDescent="0.3">
      <c r="A31" s="80" t="s">
        <v>21</v>
      </c>
      <c r="B31" s="81">
        <f>E12</f>
        <v>4638610.55</v>
      </c>
      <c r="C31" s="42">
        <v>4015068.59</v>
      </c>
      <c r="D31" s="82">
        <f>B31-C31</f>
        <v>623541.96</v>
      </c>
      <c r="E31" s="83">
        <f>D31/C31</f>
        <v>0.15530045029691511</v>
      </c>
      <c r="F31" s="84">
        <v>4682367.84</v>
      </c>
      <c r="G31" s="85">
        <f>B31-F31</f>
        <v>-43757.290000000037</v>
      </c>
      <c r="H31" s="83">
        <f>G31/F31</f>
        <v>-9.345120139044873E-3</v>
      </c>
      <c r="I31" s="5"/>
      <c r="J31" s="5"/>
      <c r="K31" s="5"/>
      <c r="L31" s="5"/>
    </row>
    <row r="32" spans="1:12" ht="12.75" customHeight="1" thickBot="1" x14ac:dyDescent="0.3">
      <c r="A32" s="86"/>
      <c r="B32" s="87">
        <f>SUM(B28:B31)</f>
        <v>35227942.439999998</v>
      </c>
      <c r="C32" s="87">
        <f>SUM(C28:C31)</f>
        <v>31328908.580000002</v>
      </c>
      <c r="D32" s="88">
        <f>SUM(D28:D31)</f>
        <v>3899033.8600000013</v>
      </c>
      <c r="E32" s="83">
        <f>D32/C32</f>
        <v>0.12445482580548936</v>
      </c>
      <c r="F32" s="89">
        <f>SUM(F28:F31)</f>
        <v>37242339.209999993</v>
      </c>
      <c r="G32" s="88">
        <f>SUM(G28:G31)</f>
        <v>-2014396.7699999996</v>
      </c>
      <c r="H32" s="83">
        <f>G32/F32</f>
        <v>-5.4088889493254792E-2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3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0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6.05" customHeight="1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6.05" customHeight="1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6">
        <v>1312028</v>
      </c>
      <c r="D46" s="97">
        <v>121688268.03</v>
      </c>
      <c r="E46" s="97">
        <f>D46*0.18</f>
        <v>21903888.2454</v>
      </c>
      <c r="F46" s="97">
        <f>D46-E46</f>
        <v>99784379.784600005</v>
      </c>
      <c r="G46" s="97">
        <f>0.185*F46</f>
        <v>18460110.260150999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98">
        <v>825094</v>
      </c>
      <c r="D47" s="99">
        <v>46912737.880000003</v>
      </c>
      <c r="E47" s="99">
        <f>D47*0.18</f>
        <v>8444292.8183999993</v>
      </c>
      <c r="F47" s="99">
        <f>D47-E47</f>
        <v>38468445.0616</v>
      </c>
      <c r="G47" s="99">
        <f>0.185*F47</f>
        <v>7116662.3363959994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98">
        <v>965233</v>
      </c>
      <c r="D48" s="99">
        <v>61439146.509999998</v>
      </c>
      <c r="E48" s="99">
        <f>D48*0.18</f>
        <v>11059046.3718</v>
      </c>
      <c r="F48" s="99">
        <f>D48-E48</f>
        <v>50380100.1382</v>
      </c>
      <c r="G48" s="99">
        <f>0.185*F48</f>
        <v>9320318.5255670007</v>
      </c>
      <c r="H48" s="4"/>
      <c r="I48" s="5"/>
      <c r="J48" s="5"/>
      <c r="K48" s="5"/>
      <c r="L48" s="5"/>
    </row>
    <row r="49" spans="1:12" ht="13.2" thickBot="1" x14ac:dyDescent="0.3">
      <c r="A49" s="80" t="s">
        <v>21</v>
      </c>
      <c r="B49" s="39">
        <v>39344</v>
      </c>
      <c r="C49" s="100">
        <v>515773</v>
      </c>
      <c r="D49" s="101">
        <v>31951686.649999999</v>
      </c>
      <c r="E49" s="101">
        <f>D49*0.18</f>
        <v>5751303.5969999991</v>
      </c>
      <c r="F49" s="101">
        <f>D49-E49</f>
        <v>26200383.052999999</v>
      </c>
      <c r="G49" s="101">
        <f>0.185*F49</f>
        <v>4847070.8648049999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0">
        <f>SUM(C46:C49)</f>
        <v>3618128</v>
      </c>
      <c r="D50" s="101">
        <f>SUM(D46:D49)</f>
        <v>261991839.06999999</v>
      </c>
      <c r="E50" s="101">
        <f>SUM(E46:E49)</f>
        <v>47158531.032600001</v>
      </c>
      <c r="F50" s="101">
        <f>SUM(F46:F49)</f>
        <v>214833308.03739998</v>
      </c>
      <c r="G50" s="101">
        <f>SUM(G46:G49)</f>
        <v>39744161.986919001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3.2" x14ac:dyDescent="0.2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3.8" x14ac:dyDescent="0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3.8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2013-03-15T15:37:10Z</dcterms:created>
  <dcterms:modified xsi:type="dcterms:W3CDTF">2013-03-20T15:13:08Z</dcterms:modified>
</cp:coreProperties>
</file>