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<sst xmlns="http://schemas.openxmlformats.org/spreadsheetml/2006/main" count="60" uniqueCount="41">
  <si>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</si>
  <si>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</si>
  <si>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</si>
  <si>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</si>
  <si>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</si>
  <si>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</si>
  <si>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</si>
  <si>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</si>
  <si>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</si>
  <si>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</si>
  <si>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</si>
  <si>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</si>
  <si>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</si>
  <si>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</si>
  <si>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</si>
  <si>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</si>
  <si>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</si>
  <si>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</si>
  <si>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</si>
  <si>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</si>
  <si>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</si>
  <si>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</si>
  <si>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</si>
  <si>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</si>
  <si>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</si>
  <si>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</si>
  <si>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</si>
  <si>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</si>
  <si>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</si>
  <si>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</si>
  <si>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</si>
  <si>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</si>
  <si>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</si>
  <si>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 FEBRUARY 29,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</si>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</sst>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H50" sqref="H5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29</v>
      </c>
      <c r="D9" s="26">
        <v>129612</v>
      </c>
      <c r="E9" s="27">
        <v>15041045</v>
      </c>
      <c r="F9" s="28">
        <f>E9*0.18</f>
        <v>2707388.1</v>
      </c>
      <c r="G9" s="28">
        <f>E9-F9</f>
        <v>12333656.9</v>
      </c>
      <c r="H9" s="29">
        <f>G9*0.185</f>
        <v>2281726.5265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29</v>
      </c>
      <c r="D10" s="34">
        <v>144163</v>
      </c>
      <c r="E10" s="35">
        <v>8017427</v>
      </c>
      <c r="F10" s="36">
        <f>E10*0.18</f>
        <v>1443136.8599999999</v>
      </c>
      <c r="G10" s="36">
        <f>E10-F10</f>
        <v>6574290.140000001</v>
      </c>
      <c r="H10" s="37">
        <f>G10*0.185</f>
        <v>1216243.6759000001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29</v>
      </c>
      <c r="D11" s="34">
        <v>217430</v>
      </c>
      <c r="E11" s="35">
        <v>9604242</v>
      </c>
      <c r="F11" s="36">
        <f>E11*0.18</f>
        <v>1728763.5599999998</v>
      </c>
      <c r="G11" s="36">
        <f>E11-F11</f>
        <v>7875478.44</v>
      </c>
      <c r="H11" s="37">
        <f>G11*0.185</f>
        <v>1456963.5114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29</v>
      </c>
      <c r="D12" s="41">
        <v>40044</v>
      </c>
      <c r="E12" s="42">
        <v>2498087</v>
      </c>
      <c r="F12" s="43">
        <f>E12*0.18</f>
        <v>449655.66</v>
      </c>
      <c r="G12" s="43">
        <f>E12-F12</f>
        <v>2048431.34</v>
      </c>
      <c r="H12" s="44">
        <f>G12*0.185</f>
        <v>378959.7979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531249</v>
      </c>
      <c r="E13" s="43">
        <f>SUM(E9:E12)</f>
        <v>35160801</v>
      </c>
      <c r="F13" s="43">
        <f>SUM(F9:F12)</f>
        <v>6328944.18</v>
      </c>
      <c r="G13" s="43">
        <f>SUM(G9:G12)</f>
        <v>28831856.82</v>
      </c>
      <c r="H13" s="44">
        <f>SUM(H9:H12)</f>
        <v>5333893.5117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39479</v>
      </c>
      <c r="C27" s="65">
        <v>39449</v>
      </c>
      <c r="D27" s="66" t="s">
        <v>29</v>
      </c>
      <c r="E27" s="67" t="s">
        <v>30</v>
      </c>
      <c r="F27" s="68">
        <v>39114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15041045</v>
      </c>
      <c r="C28" s="27">
        <v>12953164</v>
      </c>
      <c r="D28" s="71">
        <f>B28-C28</f>
        <v>2087881</v>
      </c>
      <c r="E28" s="72">
        <f>D28/C28</f>
        <v>0.16118695015364587</v>
      </c>
      <c r="F28" s="73">
        <v>13417924</v>
      </c>
      <c r="G28" s="74">
        <f>B28-F28</f>
        <v>1623121</v>
      </c>
      <c r="H28" s="72">
        <f>G28/F28</f>
        <v>0.12096662643192792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8017427</v>
      </c>
      <c r="C29" s="35">
        <v>7034774</v>
      </c>
      <c r="D29" s="77">
        <f>B29-C29</f>
        <v>982653</v>
      </c>
      <c r="E29" s="78">
        <f>D29/C29</f>
        <v>0.1396850844106719</v>
      </c>
      <c r="F29" s="50">
        <v>8862906</v>
      </c>
      <c r="G29" s="79">
        <f>B29-F29</f>
        <v>-845479</v>
      </c>
      <c r="H29" s="78">
        <f>G29/F29</f>
        <v>-0.09539523492633228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9604242</v>
      </c>
      <c r="C30" s="35">
        <v>9059285</v>
      </c>
      <c r="D30" s="77">
        <f>B30-C30</f>
        <v>544957</v>
      </c>
      <c r="E30" s="78">
        <f>D30/C30</f>
        <v>0.06015452654376145</v>
      </c>
      <c r="F30" s="50">
        <v>9072412</v>
      </c>
      <c r="G30" s="79">
        <f>B30-F30</f>
        <v>531830</v>
      </c>
      <c r="H30" s="78">
        <f>G30/F30</f>
        <v>0.05862057410972958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2498087</v>
      </c>
      <c r="C31" s="42">
        <v>2102782</v>
      </c>
      <c r="D31" s="82">
        <f>B31-C31</f>
        <v>395305</v>
      </c>
      <c r="E31" s="83">
        <f>D31/C31</f>
        <v>0.18799143230254015</v>
      </c>
      <c r="F31" s="84">
        <v>0</v>
      </c>
      <c r="G31" s="85">
        <f>B31-F31</f>
        <v>2498087</v>
      </c>
      <c r="H31" s="83">
        <v>1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35160801</v>
      </c>
      <c r="C32" s="87">
        <f>SUM(C28:C31)</f>
        <v>31150005</v>
      </c>
      <c r="D32" s="88">
        <f>SUM(D28:D31)</f>
        <v>4010796</v>
      </c>
      <c r="E32" s="83">
        <f>D32/C32</f>
        <v>0.1287574753198274</v>
      </c>
      <c r="F32" s="89">
        <f>SUM(F28:F31)</f>
        <v>31353242</v>
      </c>
      <c r="G32" s="88">
        <f>SUM(G28:G31)</f>
        <v>3807559</v>
      </c>
      <c r="H32" s="83">
        <f>G32/F32</f>
        <v>0.12144067908511662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D9+835233</f>
        <v>964845</v>
      </c>
      <c r="D46" s="97">
        <f>E9+94369188</f>
        <v>109410233</v>
      </c>
      <c r="E46" s="97">
        <f>F9+16986455</f>
        <v>19693843.1</v>
      </c>
      <c r="F46" s="97">
        <f>G9+77382733</f>
        <v>89716389.9</v>
      </c>
      <c r="G46" s="97">
        <f>0.185*F46</f>
        <v>16597532.1315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D10+1112273</f>
        <v>1256436</v>
      </c>
      <c r="D47" s="99">
        <f>E10+52021773</f>
        <v>60039200</v>
      </c>
      <c r="E47" s="99">
        <f>F10+9363919</f>
        <v>10807055.86</v>
      </c>
      <c r="F47" s="99">
        <f>G10+42657854</f>
        <v>49232144.14</v>
      </c>
      <c r="G47" s="99">
        <f>0.185*F47</f>
        <v>9107946.6659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D11+1470792</f>
        <v>1688222</v>
      </c>
      <c r="D48" s="99">
        <f>E11+61595824</f>
        <v>71200066</v>
      </c>
      <c r="E48" s="99">
        <f>F11+11087248</f>
        <v>12816011.56</v>
      </c>
      <c r="F48" s="99">
        <f>G11+50508576</f>
        <v>58384054.44</v>
      </c>
      <c r="G48" s="99">
        <f>0.185*F48</f>
        <v>10801050.0714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D12+121553</f>
        <v>161597</v>
      </c>
      <c r="D49" s="101">
        <f>E12+7110671</f>
        <v>9608758</v>
      </c>
      <c r="E49" s="101">
        <f>F12+1279921</f>
        <v>1729576.66</v>
      </c>
      <c r="F49" s="101">
        <f>G12+5830750</f>
        <v>7879181.34</v>
      </c>
      <c r="G49" s="101">
        <f>0.185*F49</f>
        <v>1457648.5479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4071100</v>
      </c>
      <c r="D50" s="101">
        <f>SUM(D46:D49)</f>
        <v>250258257</v>
      </c>
      <c r="E50" s="101">
        <f>SUM(E46:E49)</f>
        <v>45046487.18</v>
      </c>
      <c r="F50" s="101">
        <f>SUM(F46:F49)</f>
        <v>205211769.82000002</v>
      </c>
      <c r="G50" s="101">
        <f>SUM(G46:G49)</f>
        <v>37964177.4167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2008-04-30T12:35:05Z</dcterms:created>
  <dcterms:modified xsi:type="dcterms:W3CDTF">2008-04-30T12:37:06Z</dcterms:modified>
  <cp:category/>
  <cp:version/>
  <cp:contentType/>
  <cp:contentStatus/>
</cp:coreProperties>
</file>