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August 200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<sst xmlns="http://schemas.openxmlformats.org/spreadsheetml/2006/main" count="66" uniqueCount="41">
  <si>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</si>
  <si>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</si>
  <si>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</si>
  <si>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</si>
  <si>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</si>
  <si>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</si>
  <si>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</si>
  <si>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</si>
  <si>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</si>
  <si>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</si>
  <si>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</si>
  <si>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</si>
  <si>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</si>
  <si>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</si>
  <si>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</si>
  <si>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</si>
  <si>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</si>
  <si>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</si>
  <si>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</si>
  <si>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</si>
  <si>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</si>
  <si>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</si>
  <si>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</si>
  <si>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</si>
  <si>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</si>
  <si>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</si>
  <si>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</si>
  <si>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</si>
  <si>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</si>
  <si>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</si>
  <si>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</si>
  <si>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</si>
  <si>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</si>
  <si>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</si>
  <si>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</si>
  <si>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AUGUST 2001 </t>
  </si>
  <si>
    <t>JULY 1, 2001 - AUGUST 31, 2001</t>
  </si>
  <si>
    <t xml:space="preserve">  </t>
  </si>
  <si>
    <t>HARRAHS Shrev.</t>
  </si>
  <si>
    <t>HARRAHS PRIDE</t>
  </si>
  <si>
    <t>HARRAHS STAR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</si>
</sst>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0.375" style="0" customWidth="1"/>
    <col min="4" max="4" width="13.6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5" t="s">
        <v>0</v>
      </c>
      <c r="B1" s="36"/>
      <c r="C1" s="37"/>
      <c r="D1" s="37" t="s">
        <v>12</v>
      </c>
      <c r="E1" s="2"/>
      <c r="F1" s="3"/>
      <c r="G1" s="4"/>
      <c r="H1" s="33"/>
    </row>
    <row r="2" spans="1:8" ht="15.75" customHeight="1">
      <c r="A2" s="35" t="s">
        <v>33</v>
      </c>
      <c r="B2" s="36"/>
      <c r="C2" s="37"/>
      <c r="D2" s="37"/>
      <c r="E2" s="5"/>
      <c r="F2" s="3"/>
      <c r="G2" s="4"/>
      <c r="H2" s="34"/>
    </row>
    <row r="3" spans="1:8" ht="15.75" customHeight="1">
      <c r="A3" s="35" t="s">
        <v>1</v>
      </c>
      <c r="B3" s="36"/>
      <c r="C3" s="38" t="s">
        <v>35</v>
      </c>
      <c r="D3" s="39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26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18</v>
      </c>
      <c r="H6" s="10" t="s">
        <v>17</v>
      </c>
      <c r="I6" s="31"/>
      <c r="K6" s="32"/>
    </row>
    <row r="7" spans="1:9" ht="13.5" thickBot="1">
      <c r="A7" s="11" t="s">
        <v>27</v>
      </c>
      <c r="B7" s="28" t="s">
        <v>24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25</v>
      </c>
      <c r="I7" s="31"/>
    </row>
    <row r="8" spans="1:8" ht="15.75" customHeight="1">
      <c r="A8" s="41" t="s">
        <v>11</v>
      </c>
      <c r="B8" s="42">
        <v>35342</v>
      </c>
      <c r="C8" s="52">
        <v>31</v>
      </c>
      <c r="D8" s="53">
        <v>225636</v>
      </c>
      <c r="E8" s="69">
        <v>10111555</v>
      </c>
      <c r="F8" s="74">
        <f>E8*0.195</f>
        <v>1971753.225</v>
      </c>
      <c r="G8" s="69">
        <v>9331167</v>
      </c>
      <c r="H8" s="70">
        <v>11330661</v>
      </c>
    </row>
    <row r="9" spans="1:8" ht="15.75" customHeight="1">
      <c r="A9" s="44" t="s">
        <v>38</v>
      </c>
      <c r="B9" s="45">
        <v>34442</v>
      </c>
      <c r="C9" s="54">
        <v>31</v>
      </c>
      <c r="D9" s="53">
        <v>304815</v>
      </c>
      <c r="E9" s="70">
        <v>16528942</v>
      </c>
      <c r="F9" s="75">
        <f>E9*0.195</f>
        <v>3223143.69</v>
      </c>
      <c r="G9" s="70">
        <v>16776683</v>
      </c>
      <c r="H9" s="70">
        <v>11244840</v>
      </c>
    </row>
    <row r="10" spans="1:8" ht="15.75" customHeight="1">
      <c r="A10" s="44" t="s">
        <v>32</v>
      </c>
      <c r="B10" s="45">
        <v>36880</v>
      </c>
      <c r="C10" s="54">
        <v>31</v>
      </c>
      <c r="D10" s="53">
        <v>468378</v>
      </c>
      <c r="E10" s="71">
        <v>12254348</v>
      </c>
      <c r="F10" s="75">
        <f>E10*0.195</f>
        <v>2389597.86</v>
      </c>
      <c r="G10" s="71">
        <v>13782879</v>
      </c>
      <c r="H10" s="71">
        <v>0</v>
      </c>
    </row>
    <row r="11" spans="1:8" ht="15.75" customHeight="1">
      <c r="A11" s="44" t="s">
        <v>8</v>
      </c>
      <c r="B11" s="45">
        <v>34524</v>
      </c>
      <c r="C11" s="54">
        <v>31</v>
      </c>
      <c r="D11" s="53">
        <v>306778</v>
      </c>
      <c r="E11" s="70">
        <v>22908631</v>
      </c>
      <c r="F11" s="75">
        <f>E11*0.195</f>
        <v>4467183.045</v>
      </c>
      <c r="G11" s="70">
        <v>22898222</v>
      </c>
      <c r="H11" s="71">
        <v>20299555</v>
      </c>
    </row>
    <row r="12" spans="1:8" ht="15.75" customHeight="1">
      <c r="A12" s="44" t="s">
        <v>20</v>
      </c>
      <c r="B12" s="45">
        <v>34474</v>
      </c>
      <c r="C12" s="54">
        <v>31</v>
      </c>
      <c r="D12" s="53">
        <v>189486</v>
      </c>
      <c r="E12" s="70">
        <v>10985189</v>
      </c>
      <c r="F12" s="75">
        <f>E12*0.195</f>
        <v>2142111.855</v>
      </c>
      <c r="G12" s="70">
        <v>11551412</v>
      </c>
      <c r="H12" s="71">
        <v>11743642</v>
      </c>
    </row>
    <row r="13" spans="1:8" ht="15.75" customHeight="1">
      <c r="A13" s="47" t="s">
        <v>30</v>
      </c>
      <c r="B13" s="48">
        <v>35258</v>
      </c>
      <c r="C13" s="54">
        <v>31</v>
      </c>
      <c r="D13" s="55">
        <v>225293</v>
      </c>
      <c r="E13" s="72">
        <v>13886061</v>
      </c>
      <c r="F13" s="76">
        <f>E13*0.215</f>
        <v>2985503.1149999998</v>
      </c>
      <c r="G13" s="72">
        <v>12977198</v>
      </c>
      <c r="H13" s="77">
        <v>10827586</v>
      </c>
    </row>
    <row r="14" spans="1:8" ht="15.75" customHeight="1">
      <c r="A14" s="47" t="s">
        <v>31</v>
      </c>
      <c r="B14" s="48">
        <v>34909</v>
      </c>
      <c r="C14" s="54">
        <v>31</v>
      </c>
      <c r="D14" s="55">
        <v>120445</v>
      </c>
      <c r="E14" s="72">
        <v>4424173</v>
      </c>
      <c r="F14" s="76">
        <f>E14*0.215</f>
        <v>951197.195</v>
      </c>
      <c r="G14" s="72">
        <v>4560866</v>
      </c>
      <c r="H14" s="77">
        <v>4274289</v>
      </c>
    </row>
    <row r="15" spans="1:8" ht="15.75" customHeight="1">
      <c r="A15" s="47" t="s">
        <v>39</v>
      </c>
      <c r="B15" s="48">
        <v>34311</v>
      </c>
      <c r="C15" s="54">
        <v>31</v>
      </c>
      <c r="D15" s="55">
        <v>205121</v>
      </c>
      <c r="E15" s="72">
        <v>8843596</v>
      </c>
      <c r="F15" s="76">
        <f>E15*0.215</f>
        <v>1901373.14</v>
      </c>
      <c r="G15" s="72">
        <v>4185905</v>
      </c>
      <c r="H15" s="77">
        <v>6685436</v>
      </c>
    </row>
    <row r="16" spans="1:8" ht="15.75" customHeight="1">
      <c r="A16" s="47" t="s">
        <v>40</v>
      </c>
      <c r="B16" s="48">
        <v>34266</v>
      </c>
      <c r="C16" s="54">
        <v>31</v>
      </c>
      <c r="D16" s="55">
        <v>176981</v>
      </c>
      <c r="E16" s="72">
        <v>7733825</v>
      </c>
      <c r="F16" s="76">
        <f>E16*0.215</f>
        <v>1662772.375</v>
      </c>
      <c r="G16" s="72">
        <v>9577000</v>
      </c>
      <c r="H16" s="72">
        <v>6161778</v>
      </c>
    </row>
    <row r="17" spans="1:8" ht="15.75" customHeight="1">
      <c r="A17" s="44" t="s">
        <v>19</v>
      </c>
      <c r="B17" s="45">
        <v>34887</v>
      </c>
      <c r="C17" s="54">
        <v>31</v>
      </c>
      <c r="D17" s="53">
        <v>125487</v>
      </c>
      <c r="E17" s="70">
        <v>5433817</v>
      </c>
      <c r="F17" s="75">
        <f>E17*0.185</f>
        <v>1005256.145</v>
      </c>
      <c r="G17" s="70">
        <v>5760469</v>
      </c>
      <c r="H17" s="70">
        <v>5158969</v>
      </c>
    </row>
    <row r="18" spans="1:8" ht="15" customHeight="1">
      <c r="A18" s="44" t="s">
        <v>9</v>
      </c>
      <c r="B18" s="45">
        <v>34552</v>
      </c>
      <c r="C18" s="54">
        <v>31</v>
      </c>
      <c r="D18" s="53">
        <v>181923</v>
      </c>
      <c r="E18" s="70">
        <v>9041125</v>
      </c>
      <c r="F18" s="75">
        <f>E18*0.215</f>
        <v>1943841.875</v>
      </c>
      <c r="G18" s="70">
        <v>9005096</v>
      </c>
      <c r="H18" s="70">
        <v>7872908</v>
      </c>
    </row>
    <row r="19" spans="1:8" ht="15.75" customHeight="1">
      <c r="A19" s="44" t="s">
        <v>10</v>
      </c>
      <c r="B19" s="45">
        <v>34582</v>
      </c>
      <c r="C19" s="54">
        <v>31</v>
      </c>
      <c r="D19" s="53">
        <v>151316</v>
      </c>
      <c r="E19" s="70">
        <v>9927809</v>
      </c>
      <c r="F19" s="75">
        <f>E19*0.215</f>
        <v>2134478.935</v>
      </c>
      <c r="G19" s="70">
        <v>8876562</v>
      </c>
      <c r="H19" s="70">
        <v>8182396</v>
      </c>
    </row>
    <row r="20" spans="1:8" ht="15.75" customHeight="1">
      <c r="A20" s="47" t="s">
        <v>22</v>
      </c>
      <c r="B20" s="48">
        <v>34607</v>
      </c>
      <c r="C20" s="54">
        <v>31</v>
      </c>
      <c r="D20" s="55">
        <v>108223</v>
      </c>
      <c r="E20" s="72">
        <v>6930509</v>
      </c>
      <c r="F20" s="76">
        <f>E20*0.215</f>
        <v>1490059.435</v>
      </c>
      <c r="G20" s="72">
        <v>6858727</v>
      </c>
      <c r="H20" s="72">
        <v>5837903</v>
      </c>
    </row>
    <row r="21" spans="1:8" ht="15.75" customHeight="1" thickBot="1">
      <c r="A21" s="50" t="s">
        <v>23</v>
      </c>
      <c r="B21" s="51">
        <v>34696</v>
      </c>
      <c r="C21" s="54">
        <v>31</v>
      </c>
      <c r="D21" s="55">
        <v>131944</v>
      </c>
      <c r="E21" s="73">
        <v>8219455</v>
      </c>
      <c r="F21" s="76">
        <f>E21*0.215</f>
        <v>1767182.825</v>
      </c>
      <c r="G21" s="73">
        <v>7886812</v>
      </c>
      <c r="H21" s="72">
        <v>7116261</v>
      </c>
    </row>
    <row r="22" spans="1:8" ht="18" customHeight="1" thickBot="1">
      <c r="A22" s="57" t="s">
        <v>28</v>
      </c>
      <c r="B22" s="62" t="s">
        <v>12</v>
      </c>
      <c r="C22" s="63"/>
      <c r="D22" s="59">
        <f>SUM(D8:D21)</f>
        <v>2921826</v>
      </c>
      <c r="E22" s="60">
        <f>SUM(E8:E21)</f>
        <v>147229035</v>
      </c>
      <c r="F22" s="60">
        <f>SUM(F8:F21)</f>
        <v>30035454.714999996</v>
      </c>
      <c r="G22" s="64">
        <f>SUM(G8:G21)</f>
        <v>144028998</v>
      </c>
      <c r="H22" s="60">
        <f>SUM(H8:H21)</f>
        <v>116736224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35" t="s">
        <v>0</v>
      </c>
      <c r="B27" s="36"/>
      <c r="C27" s="37"/>
      <c r="D27" s="37"/>
      <c r="E27" s="37"/>
      <c r="F27" s="3"/>
    </row>
    <row r="28" spans="1:6" ht="15.75">
      <c r="A28" s="35" t="s">
        <v>34</v>
      </c>
      <c r="B28" s="36"/>
      <c r="C28" s="37"/>
      <c r="D28" s="37"/>
      <c r="E28" s="37"/>
      <c r="F28" s="3"/>
    </row>
    <row r="29" spans="1:6" ht="15.75">
      <c r="A29" s="35" t="s">
        <v>13</v>
      </c>
      <c r="C29" s="40" t="s">
        <v>36</v>
      </c>
      <c r="D29" s="37"/>
      <c r="E29" s="37"/>
      <c r="F29" s="17"/>
    </row>
    <row r="30" spans="1:6" ht="12.75">
      <c r="A30" s="2"/>
      <c r="B30" s="1" t="s">
        <v>12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 t="s">
        <v>37</v>
      </c>
    </row>
    <row r="32" spans="1:6" ht="14.25" customHeight="1">
      <c r="A32" s="52" t="s">
        <v>29</v>
      </c>
      <c r="B32" s="42"/>
      <c r="C32" s="52" t="s">
        <v>14</v>
      </c>
      <c r="D32" s="52" t="s">
        <v>14</v>
      </c>
      <c r="E32" s="52" t="s">
        <v>14</v>
      </c>
      <c r="F32" s="19"/>
    </row>
    <row r="33" spans="1:6" ht="14.25" customHeight="1" thickBot="1">
      <c r="A33" s="56" t="s">
        <v>27</v>
      </c>
      <c r="B33" s="12" t="s">
        <v>24</v>
      </c>
      <c r="C33" s="11" t="s">
        <v>5</v>
      </c>
      <c r="D33" s="56" t="s">
        <v>15</v>
      </c>
      <c r="E33" s="54" t="s">
        <v>16</v>
      </c>
      <c r="F33" s="19"/>
    </row>
    <row r="34" spans="1:6" ht="15.75" customHeight="1">
      <c r="A34" s="41" t="s">
        <v>11</v>
      </c>
      <c r="B34" s="42">
        <v>35342</v>
      </c>
      <c r="C34" s="43">
        <f>D8+230469</f>
        <v>456105</v>
      </c>
      <c r="D34" s="65">
        <f>E8+9331167</f>
        <v>19442722</v>
      </c>
      <c r="E34" s="43">
        <f>0.195*D34</f>
        <v>3791330.79</v>
      </c>
      <c r="F34" s="20"/>
    </row>
    <row r="35" spans="1:6" ht="15.75" customHeight="1">
      <c r="A35" s="44" t="s">
        <v>38</v>
      </c>
      <c r="B35" s="45">
        <v>34442</v>
      </c>
      <c r="C35" s="46">
        <f>D9+305828</f>
        <v>610643</v>
      </c>
      <c r="D35" s="66">
        <f>E9+16776683</f>
        <v>33305625</v>
      </c>
      <c r="E35" s="46">
        <f>0.195*D35</f>
        <v>6494596.875</v>
      </c>
      <c r="F35" s="20"/>
    </row>
    <row r="36" spans="1:7" ht="15.75" customHeight="1">
      <c r="A36" s="44" t="s">
        <v>32</v>
      </c>
      <c r="B36" s="45">
        <v>36880</v>
      </c>
      <c r="C36" s="46">
        <f>D10+474341</f>
        <v>942719</v>
      </c>
      <c r="D36" s="66">
        <f>E10+13782879</f>
        <v>26037227</v>
      </c>
      <c r="E36" s="46">
        <f>0.195*D36</f>
        <v>5077259.265000001</v>
      </c>
      <c r="F36" s="20"/>
      <c r="G36" s="31"/>
    </row>
    <row r="37" spans="1:6" ht="15.75" customHeight="1">
      <c r="A37" s="44" t="s">
        <v>8</v>
      </c>
      <c r="B37" s="45">
        <v>34524</v>
      </c>
      <c r="C37" s="46">
        <f>D11+322298</f>
        <v>629076</v>
      </c>
      <c r="D37" s="66">
        <f>E11+22898222</f>
        <v>45806853</v>
      </c>
      <c r="E37" s="46">
        <f>0.195*D37</f>
        <v>8932336.335</v>
      </c>
      <c r="F37" s="20"/>
    </row>
    <row r="38" spans="1:6" ht="15.75" customHeight="1">
      <c r="A38" s="44" t="s">
        <v>20</v>
      </c>
      <c r="B38" s="45">
        <v>34474</v>
      </c>
      <c r="C38" s="46">
        <f>D12+202866</f>
        <v>392352</v>
      </c>
      <c r="D38" s="66">
        <f>E12+11551412</f>
        <v>22536601</v>
      </c>
      <c r="E38" s="46">
        <f>0.195*D38</f>
        <v>4394637.195</v>
      </c>
      <c r="F38" s="20"/>
    </row>
    <row r="39" spans="1:6" ht="16.5" customHeight="1">
      <c r="A39" s="47" t="s">
        <v>30</v>
      </c>
      <c r="B39" s="48">
        <v>35258</v>
      </c>
      <c r="C39" s="49">
        <f>D13+233707</f>
        <v>459000</v>
      </c>
      <c r="D39" s="67">
        <f>E13+12977198</f>
        <v>26863259</v>
      </c>
      <c r="E39" s="46">
        <f>0.215*D39</f>
        <v>5775600.685</v>
      </c>
      <c r="F39" s="19"/>
    </row>
    <row r="40" spans="1:6" ht="15.75" customHeight="1">
      <c r="A40" s="47" t="s">
        <v>31</v>
      </c>
      <c r="B40" s="48">
        <v>34909</v>
      </c>
      <c r="C40" s="49">
        <f>D14+129941</f>
        <v>250386</v>
      </c>
      <c r="D40" s="67">
        <f>E14+4560866</f>
        <v>8985039</v>
      </c>
      <c r="E40" s="46">
        <f aca="true" t="shared" si="0" ref="E40:E47">0.215*D40</f>
        <v>1931783.385</v>
      </c>
      <c r="F40" s="17"/>
    </row>
    <row r="41" spans="1:6" ht="15.75" customHeight="1">
      <c r="A41" s="47" t="s">
        <v>39</v>
      </c>
      <c r="B41" s="48">
        <v>34311</v>
      </c>
      <c r="C41" s="49">
        <f>D15+113376</f>
        <v>318497</v>
      </c>
      <c r="D41" s="67">
        <f>E15+4185905</f>
        <v>13029501</v>
      </c>
      <c r="E41" s="46">
        <f t="shared" si="0"/>
        <v>2801342.715</v>
      </c>
      <c r="F41" s="3"/>
    </row>
    <row r="42" spans="1:6" ht="15.75" customHeight="1">
      <c r="A42" s="47" t="s">
        <v>40</v>
      </c>
      <c r="B42" s="48">
        <v>34266</v>
      </c>
      <c r="C42" s="49">
        <f>D16+180085</f>
        <v>357066</v>
      </c>
      <c r="D42" s="67">
        <f>E16+9577000</f>
        <v>17310825</v>
      </c>
      <c r="E42" s="46">
        <f t="shared" si="0"/>
        <v>3721827.375</v>
      </c>
      <c r="F42" s="3"/>
    </row>
    <row r="43" spans="1:6" ht="15.75" customHeight="1">
      <c r="A43" s="44" t="s">
        <v>19</v>
      </c>
      <c r="B43" s="45">
        <v>34887</v>
      </c>
      <c r="C43" s="46">
        <f>D17+127598</f>
        <v>253085</v>
      </c>
      <c r="D43" s="66">
        <f>E17+5760469</f>
        <v>11194286</v>
      </c>
      <c r="E43" s="46">
        <f>0.185*D43</f>
        <v>2070942.91</v>
      </c>
      <c r="F43" s="21"/>
    </row>
    <row r="44" spans="1:6" ht="15.75" customHeight="1">
      <c r="A44" s="44" t="s">
        <v>9</v>
      </c>
      <c r="B44" s="45">
        <v>34552</v>
      </c>
      <c r="C44" s="46">
        <f>D18+195421</f>
        <v>377344</v>
      </c>
      <c r="D44" s="66">
        <f>E18+9005096</f>
        <v>18046221</v>
      </c>
      <c r="E44" s="46">
        <f t="shared" si="0"/>
        <v>3879937.515</v>
      </c>
      <c r="F44" s="21"/>
    </row>
    <row r="45" spans="1:6" ht="15.75" customHeight="1">
      <c r="A45" s="44" t="s">
        <v>10</v>
      </c>
      <c r="B45" s="45">
        <v>34582</v>
      </c>
      <c r="C45" s="46">
        <f>D19+134671</f>
        <v>285987</v>
      </c>
      <c r="D45" s="66">
        <f>E19+8876562</f>
        <v>18804371</v>
      </c>
      <c r="E45" s="46">
        <f t="shared" si="0"/>
        <v>4042939.765</v>
      </c>
      <c r="F45" s="21"/>
    </row>
    <row r="46" spans="1:6" ht="16.5" customHeight="1">
      <c r="A46" s="47" t="s">
        <v>21</v>
      </c>
      <c r="B46" s="48">
        <v>34607</v>
      </c>
      <c r="C46" s="49">
        <f>D20+115474</f>
        <v>223697</v>
      </c>
      <c r="D46" s="67">
        <f>E20+6858727</f>
        <v>13789236</v>
      </c>
      <c r="E46" s="46">
        <f t="shared" si="0"/>
        <v>2964685.7399999998</v>
      </c>
      <c r="F46" s="3"/>
    </row>
    <row r="47" spans="1:6" ht="15.75" customHeight="1" thickBot="1">
      <c r="A47" s="50" t="s">
        <v>23</v>
      </c>
      <c r="B47" s="51">
        <v>34696</v>
      </c>
      <c r="C47" s="49">
        <f>D21+138199</f>
        <v>270143</v>
      </c>
      <c r="D47" s="67">
        <f>E21+7886812</f>
        <v>16106267</v>
      </c>
      <c r="E47" s="68">
        <f t="shared" si="0"/>
        <v>3462847.405</v>
      </c>
      <c r="F47" s="3"/>
    </row>
    <row r="48" spans="1:6" ht="18" customHeight="1" thickBot="1">
      <c r="A48" s="57" t="s">
        <v>28</v>
      </c>
      <c r="B48" s="58"/>
      <c r="C48" s="59">
        <f>SUM(C34:C47)</f>
        <v>5826100</v>
      </c>
      <c r="D48" s="60">
        <f>SUM(D34:D47)</f>
        <v>291258033</v>
      </c>
      <c r="E48" s="61">
        <f>SUM(E34:E47)</f>
        <v>59342067.955000006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2001-09-14T20:48:39Z</cp:lastPrinted>
  <dcterms:created xsi:type="dcterms:W3CDTF">1998-04-06T18:16:31Z</dcterms:created>
  <dcterms:modified xsi:type="dcterms:W3CDTF">2002-04-26T14:12:27Z</dcterms:modified>
  <cp:category/>
  <cp:version/>
  <cp:contentType/>
  <cp:contentStatus/>
</cp:coreProperties>
</file>