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<sst xmlns="http://schemas.openxmlformats.org/spreadsheetml/2006/main" count="66" uniqueCount="41">
  <si>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LOUISIANA STATE POLICE</t>
  </si>
  <si>
    <t xml:space="preserve"> </t>
  </si>
  <si>
    <t>FOR THE MONTH OF:</t>
  </si>
  <si>
    <t>FEBRUARY  2008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</si>
  <si>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</si>
  <si>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</si>
  <si>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</si>
  <si>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</si>
  <si>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</si>
  <si>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</si>
  <si>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</si>
  <si>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</si>
  <si>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</si>
  <si>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</si>
  <si>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</si>
  <si>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</si>
  <si>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</si>
  <si>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</si>
  <si>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</si>
  <si>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</si>
  <si>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</si>
  <si>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</si>
  <si>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</si>
  <si>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</si>
  <si>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L'AUBERGE DU LAC</t>
  </si>
  <si>
    <t>AMELIA BELLE</t>
  </si>
  <si>
    <t>BOOMTOWN N.O.</t>
  </si>
  <si>
    <t>TREASURE CHEST</t>
  </si>
  <si>
    <t>BELLE OF B.R.</t>
  </si>
  <si>
    <t>HOLLYWOOD  B.R.</t>
  </si>
  <si>
    <t>Riverboat Total</t>
  </si>
  <si>
    <t>FOR THE PERIOD OF:</t>
  </si>
  <si>
    <t>JULY 1, 2007 -  FEBRUARY 29, 2008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</si>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</sst>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2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6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2" xfId="0" applyNumberFormat="1" applyFont="1" applyFill="1" applyBorder="1" applyAlignment="1">
      <alignment horizontal="center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>
      <alignment horizontal="center"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>
      <alignment horizontal="center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 horizontal="center"/>
      <protection/>
    </xf>
    <xf numFmtId="166" fontId="14" fillId="0" borderId="8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/>
      <protection/>
    </xf>
    <xf numFmtId="37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 horizontal="center"/>
      <protection/>
    </xf>
    <xf numFmtId="5" fontId="14" fillId="0" borderId="8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Fill="1" applyAlignment="1">
      <alignment/>
    </xf>
    <xf numFmtId="164" fontId="17" fillId="0" borderId="0" xfId="0" applyFont="1" applyAlignment="1">
      <alignment/>
    </xf>
    <xf numFmtId="164" fontId="18" fillId="0" borderId="0" xfId="0" applyNumberFormat="1" applyFont="1" applyFill="1" applyBorder="1" applyAlignment="1" applyProtection="1">
      <alignment horizontal="left"/>
      <protection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9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9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9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8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112" zoomScaleNormal="112" workbookViewId="0" topLeftCell="A1">
      <selection activeCell="A1" sqref="A1"/>
    </sheetView>
  </sheetViews>
  <sheetFormatPr defaultColWidth="9.00390625" defaultRowHeight="12.75"/>
  <cols>
    <col min="1" max="1" width="20.7539062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29</v>
      </c>
      <c r="D8" s="38">
        <v>140054</v>
      </c>
      <c r="E8" s="39">
        <v>9087455</v>
      </c>
      <c r="F8" s="40">
        <f aca="true" t="shared" si="0" ref="F8:F20">E8*0.215</f>
        <v>1953802.825</v>
      </c>
      <c r="G8" s="39">
        <v>7405633</v>
      </c>
      <c r="H8" s="41">
        <v>8220767</v>
      </c>
    </row>
    <row r="9" spans="1:8" ht="15.75" customHeight="1">
      <c r="A9" s="42" t="s">
        <v>18</v>
      </c>
      <c r="B9" s="43">
        <v>36880</v>
      </c>
      <c r="C9" s="44">
        <v>29</v>
      </c>
      <c r="D9" s="38">
        <v>285996</v>
      </c>
      <c r="E9" s="45">
        <v>13580822</v>
      </c>
      <c r="F9" s="46">
        <f t="shared" si="0"/>
        <v>2919876.73</v>
      </c>
      <c r="G9" s="45">
        <v>11591595</v>
      </c>
      <c r="H9" s="47">
        <v>11903856</v>
      </c>
    </row>
    <row r="10" spans="1:8" ht="15.75" customHeight="1">
      <c r="A10" s="42" t="s">
        <v>19</v>
      </c>
      <c r="B10" s="43">
        <v>34524</v>
      </c>
      <c r="C10" s="44">
        <v>29</v>
      </c>
      <c r="D10" s="38">
        <v>185791</v>
      </c>
      <c r="E10" s="45">
        <v>24466004</v>
      </c>
      <c r="F10" s="46">
        <f t="shared" si="0"/>
        <v>5260190.86</v>
      </c>
      <c r="G10" s="45">
        <v>20367487</v>
      </c>
      <c r="H10" s="47">
        <v>24387806</v>
      </c>
    </row>
    <row r="11" spans="1:8" ht="15.75" customHeight="1">
      <c r="A11" s="42" t="s">
        <v>20</v>
      </c>
      <c r="B11" s="43">
        <v>34474</v>
      </c>
      <c r="C11" s="44">
        <v>29</v>
      </c>
      <c r="D11" s="38">
        <v>148485</v>
      </c>
      <c r="E11" s="45">
        <v>8966919</v>
      </c>
      <c r="F11" s="46">
        <f t="shared" si="0"/>
        <v>1927887.585</v>
      </c>
      <c r="G11" s="45">
        <v>7267207</v>
      </c>
      <c r="H11" s="47">
        <v>7879846</v>
      </c>
    </row>
    <row r="12" spans="1:8" ht="15.75" customHeight="1">
      <c r="A12" s="42" t="s">
        <v>21</v>
      </c>
      <c r="B12" s="43">
        <v>38127</v>
      </c>
      <c r="C12" s="44">
        <v>29</v>
      </c>
      <c r="D12" s="38">
        <v>177686</v>
      </c>
      <c r="E12" s="45">
        <v>11608112</v>
      </c>
      <c r="F12" s="46">
        <f t="shared" si="0"/>
        <v>2495744.08</v>
      </c>
      <c r="G12" s="45">
        <v>9823249</v>
      </c>
      <c r="H12" s="47">
        <v>11983078</v>
      </c>
    </row>
    <row r="13" spans="1:8" ht="15.75" customHeight="1">
      <c r="A13" s="48" t="s">
        <v>22</v>
      </c>
      <c r="B13" s="49">
        <v>35258</v>
      </c>
      <c r="C13" s="44">
        <v>29</v>
      </c>
      <c r="D13" s="50">
        <v>162752</v>
      </c>
      <c r="E13" s="51">
        <v>11536773</v>
      </c>
      <c r="F13" s="52">
        <f t="shared" si="0"/>
        <v>2480406.195</v>
      </c>
      <c r="G13" s="51">
        <v>9682196</v>
      </c>
      <c r="H13" s="53">
        <v>11522619</v>
      </c>
    </row>
    <row r="14" spans="1:8" ht="15.75" customHeight="1">
      <c r="A14" s="48" t="s">
        <v>23</v>
      </c>
      <c r="B14" s="49">
        <v>34909</v>
      </c>
      <c r="C14" s="44">
        <v>29</v>
      </c>
      <c r="D14" s="50">
        <v>59203</v>
      </c>
      <c r="E14" s="51">
        <v>2669871</v>
      </c>
      <c r="F14" s="52">
        <f t="shared" si="0"/>
        <v>574022.265</v>
      </c>
      <c r="G14" s="51">
        <v>2253657</v>
      </c>
      <c r="H14" s="53">
        <v>2609466</v>
      </c>
    </row>
    <row r="15" spans="1:8" ht="15.75" customHeight="1">
      <c r="A15" s="48" t="s">
        <v>24</v>
      </c>
      <c r="B15" s="49">
        <v>38495</v>
      </c>
      <c r="C15" s="44">
        <v>29</v>
      </c>
      <c r="D15" s="50">
        <v>404640</v>
      </c>
      <c r="E15" s="51">
        <v>26518246</v>
      </c>
      <c r="F15" s="52">
        <f t="shared" si="0"/>
        <v>5701422.89</v>
      </c>
      <c r="G15" s="51">
        <v>21598808</v>
      </c>
      <c r="H15" s="53">
        <v>26536474</v>
      </c>
    </row>
    <row r="16" spans="1:8" ht="15.75" customHeight="1">
      <c r="A16" s="42" t="s">
        <v>25</v>
      </c>
      <c r="B16" s="43">
        <v>39218</v>
      </c>
      <c r="C16" s="44">
        <v>29</v>
      </c>
      <c r="D16" s="50">
        <v>51439</v>
      </c>
      <c r="E16" s="51">
        <v>4893942</v>
      </c>
      <c r="F16" s="52">
        <f t="shared" si="0"/>
        <v>1052197.53</v>
      </c>
      <c r="G16" s="51">
        <v>4159052</v>
      </c>
      <c r="H16" s="53">
        <v>0</v>
      </c>
    </row>
    <row r="17" spans="1:8" ht="15" customHeight="1">
      <c r="A17" s="42" t="s">
        <v>26</v>
      </c>
      <c r="B17" s="43">
        <v>34552</v>
      </c>
      <c r="C17" s="44">
        <v>29</v>
      </c>
      <c r="D17" s="38">
        <v>189374</v>
      </c>
      <c r="E17" s="45">
        <v>15870551</v>
      </c>
      <c r="F17" s="46">
        <f t="shared" si="0"/>
        <v>3412168.465</v>
      </c>
      <c r="G17" s="45">
        <v>14028057</v>
      </c>
      <c r="H17" s="47">
        <v>14695074</v>
      </c>
    </row>
    <row r="18" spans="1:8" ht="15.75" customHeight="1">
      <c r="A18" s="42" t="s">
        <v>27</v>
      </c>
      <c r="B18" s="43">
        <v>34582</v>
      </c>
      <c r="C18" s="44">
        <v>29</v>
      </c>
      <c r="D18" s="38">
        <v>99911</v>
      </c>
      <c r="E18" s="45">
        <v>10422782</v>
      </c>
      <c r="F18" s="46">
        <f t="shared" si="0"/>
        <v>2240898.13</v>
      </c>
      <c r="G18" s="45">
        <v>9719056</v>
      </c>
      <c r="H18" s="47">
        <v>9940318</v>
      </c>
    </row>
    <row r="19" spans="1:8" ht="15.75" customHeight="1">
      <c r="A19" s="48" t="s">
        <v>28</v>
      </c>
      <c r="B19" s="49">
        <v>34607</v>
      </c>
      <c r="C19" s="44">
        <v>29</v>
      </c>
      <c r="D19" s="50">
        <v>88022</v>
      </c>
      <c r="E19" s="51">
        <v>8764125</v>
      </c>
      <c r="F19" s="52">
        <f t="shared" si="0"/>
        <v>1884286.875</v>
      </c>
      <c r="G19" s="51">
        <v>7476601</v>
      </c>
      <c r="H19" s="53">
        <v>9004759</v>
      </c>
    </row>
    <row r="20" spans="1:8" ht="15.75" customHeight="1" thickBot="1">
      <c r="A20" s="54" t="s">
        <v>29</v>
      </c>
      <c r="B20" s="55">
        <v>34696</v>
      </c>
      <c r="C20" s="44">
        <v>29</v>
      </c>
      <c r="D20" s="50">
        <v>120368</v>
      </c>
      <c r="E20" s="51">
        <v>12774364</v>
      </c>
      <c r="F20" s="52">
        <f t="shared" si="0"/>
        <v>2746488.26</v>
      </c>
      <c r="G20" s="51">
        <v>11287641</v>
      </c>
      <c r="H20" s="53">
        <v>12095004</v>
      </c>
    </row>
    <row r="21" spans="1:8" ht="18" customHeight="1" thickBot="1">
      <c r="A21" s="56" t="s">
        <v>30</v>
      </c>
      <c r="B21" s="57" t="s">
        <v>1</v>
      </c>
      <c r="C21" s="58"/>
      <c r="D21" s="59">
        <f>SUM(D8:D20)</f>
        <v>2113721</v>
      </c>
      <c r="E21" s="60">
        <f>SUM(E8:E20)</f>
        <v>161159966</v>
      </c>
      <c r="F21" s="60">
        <f>SUM(F8:F20)</f>
        <v>34649392.69</v>
      </c>
      <c r="G21" s="61">
        <f>SUM(G8:G20)</f>
        <v>136660239</v>
      </c>
      <c r="H21" s="61">
        <f>SUM(H8:H20)</f>
        <v>150779067</v>
      </c>
    </row>
    <row r="22" spans="1:8" ht="12.75">
      <c r="A22" s="62"/>
      <c r="B22" s="63"/>
      <c r="C22" s="64"/>
      <c r="D22" s="65"/>
      <c r="E22" s="66"/>
      <c r="F22" s="66"/>
      <c r="G22" s="66"/>
      <c r="H22" s="66"/>
    </row>
    <row r="23" spans="1:14" s="69" customFormat="1" ht="13.5">
      <c r="A23" s="67"/>
      <c r="B23" s="67"/>
      <c r="C23" s="67"/>
      <c r="D23" s="67"/>
      <c r="E23" s="67"/>
      <c r="F23" s="67"/>
      <c r="G23" s="68"/>
      <c r="H23" s="68"/>
      <c r="I23" s="68"/>
      <c r="J23" s="68"/>
      <c r="K23" s="68"/>
      <c r="L23" s="68"/>
      <c r="M23" s="68"/>
      <c r="N23" s="68"/>
    </row>
    <row r="24" spans="1:14" s="69" customFormat="1" ht="13.5">
      <c r="A24" s="68"/>
      <c r="B24" s="68"/>
      <c r="C24" s="68"/>
      <c r="D24" s="68"/>
      <c r="E24" s="67"/>
      <c r="F24" s="67"/>
      <c r="G24" s="67"/>
      <c r="H24" s="67"/>
      <c r="I24" s="70"/>
      <c r="J24" s="70"/>
      <c r="K24" s="70"/>
      <c r="L24" s="70"/>
      <c r="M24" s="70"/>
      <c r="N24" s="68"/>
    </row>
    <row r="25" spans="1:14" s="69" customFormat="1" ht="13.5">
      <c r="A25" s="67"/>
      <c r="B25" s="67"/>
      <c r="C25" s="67"/>
      <c r="D25" s="67"/>
      <c r="E25" s="67"/>
      <c r="F25" s="67"/>
      <c r="G25" s="67"/>
      <c r="H25" s="67"/>
      <c r="I25" s="70"/>
      <c r="J25" s="70"/>
      <c r="K25" s="70"/>
      <c r="L25" s="70"/>
      <c r="M25" s="70"/>
      <c r="N25" s="68"/>
    </row>
    <row r="26" spans="1:14" ht="12.75">
      <c r="A26" s="71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6" ht="15.75">
      <c r="A27" s="1" t="s">
        <v>0</v>
      </c>
      <c r="B27" s="2"/>
      <c r="C27" s="3"/>
      <c r="D27" s="3"/>
      <c r="E27" s="3"/>
      <c r="F27" s="5"/>
    </row>
    <row r="28" spans="1:6" ht="15.75">
      <c r="A28" s="1" t="s">
        <v>40</v>
      </c>
      <c r="B28" s="2"/>
      <c r="C28" s="3"/>
      <c r="D28" s="3"/>
      <c r="E28" s="3"/>
      <c r="F28" s="5"/>
    </row>
    <row r="29" spans="1:6" ht="15.75">
      <c r="A29" s="1" t="s">
        <v>31</v>
      </c>
      <c r="C29" s="72" t="s">
        <v>32</v>
      </c>
      <c r="D29" s="3"/>
      <c r="E29" s="3"/>
      <c r="F29" s="73"/>
    </row>
    <row r="30" spans="1:6" ht="12.75">
      <c r="A30" s="4"/>
      <c r="B30" s="14" t="s">
        <v>1</v>
      </c>
      <c r="C30" s="74"/>
      <c r="D30" s="5"/>
      <c r="E30" s="4"/>
      <c r="F30" s="75"/>
    </row>
    <row r="31" spans="1:6" ht="13.5" thickBot="1">
      <c r="A31" s="4"/>
      <c r="B31" s="14"/>
      <c r="C31" s="4"/>
      <c r="D31" s="4"/>
      <c r="E31" s="4"/>
      <c r="F31" s="75" t="s">
        <v>33</v>
      </c>
    </row>
    <row r="32" spans="1:6" ht="14.25" customHeight="1">
      <c r="A32" s="37" t="s">
        <v>34</v>
      </c>
      <c r="B32" s="20" t="s">
        <v>5</v>
      </c>
      <c r="C32" s="37" t="s">
        <v>35</v>
      </c>
      <c r="D32" s="37" t="s">
        <v>35</v>
      </c>
      <c r="E32" s="37" t="s">
        <v>35</v>
      </c>
      <c r="F32" s="75"/>
    </row>
    <row r="33" spans="1:6" ht="14.25" customHeight="1" thickBot="1">
      <c r="A33" s="76" t="s">
        <v>10</v>
      </c>
      <c r="B33" s="28" t="s">
        <v>11</v>
      </c>
      <c r="C33" s="31" t="s">
        <v>13</v>
      </c>
      <c r="D33" s="76" t="s">
        <v>36</v>
      </c>
      <c r="E33" s="31" t="s">
        <v>37</v>
      </c>
      <c r="F33" s="75"/>
    </row>
    <row r="34" spans="1:6" ht="15.75" customHeight="1">
      <c r="A34" s="35" t="s">
        <v>17</v>
      </c>
      <c r="B34" s="36">
        <v>35342</v>
      </c>
      <c r="C34" s="77">
        <f>D8+898524</f>
        <v>1038578</v>
      </c>
      <c r="D34" s="78">
        <f>E8+52356730</f>
        <v>61444185</v>
      </c>
      <c r="E34" s="79">
        <f aca="true" t="shared" si="1" ref="E34:E46">0.215*D34</f>
        <v>13210499.775</v>
      </c>
      <c r="F34" s="80"/>
    </row>
    <row r="35" spans="1:7" ht="15.75" customHeight="1">
      <c r="A35" s="42" t="s">
        <v>18</v>
      </c>
      <c r="B35" s="43">
        <v>36880</v>
      </c>
      <c r="C35" s="79">
        <f>D9+1901980</f>
        <v>2187976</v>
      </c>
      <c r="D35" s="81">
        <f>E9+84144304</f>
        <v>97725126</v>
      </c>
      <c r="E35" s="79">
        <f t="shared" si="1"/>
        <v>21010902.09</v>
      </c>
      <c r="F35" s="80"/>
      <c r="G35" s="18"/>
    </row>
    <row r="36" spans="1:6" ht="15.75" customHeight="1">
      <c r="A36" s="42" t="s">
        <v>19</v>
      </c>
      <c r="B36" s="43">
        <v>34524</v>
      </c>
      <c r="C36" s="79">
        <f>D10+1381624</f>
        <v>1567415</v>
      </c>
      <c r="D36" s="81">
        <f>E10+162390515</f>
        <v>186856519</v>
      </c>
      <c r="E36" s="79">
        <f t="shared" si="1"/>
        <v>40174151.585</v>
      </c>
      <c r="F36" s="80"/>
    </row>
    <row r="37" spans="1:6" ht="15.75" customHeight="1">
      <c r="A37" s="42" t="s">
        <v>20</v>
      </c>
      <c r="B37" s="43">
        <v>34474</v>
      </c>
      <c r="C37" s="79">
        <f>D11+1030745</f>
        <v>1179230</v>
      </c>
      <c r="D37" s="81">
        <f>E11+54975025</f>
        <v>63941944</v>
      </c>
      <c r="E37" s="79">
        <f t="shared" si="1"/>
        <v>13747517.959999999</v>
      </c>
      <c r="F37" s="80"/>
    </row>
    <row r="38" spans="1:6" ht="15.75" customHeight="1">
      <c r="A38" s="42" t="s">
        <v>21</v>
      </c>
      <c r="B38" s="43">
        <v>38127</v>
      </c>
      <c r="C38" s="79">
        <f>D12+1197452</f>
        <v>1375138</v>
      </c>
      <c r="D38" s="81">
        <f>E12+74345695</f>
        <v>85953807</v>
      </c>
      <c r="E38" s="79">
        <f t="shared" si="1"/>
        <v>18480068.505</v>
      </c>
      <c r="F38" s="80"/>
    </row>
    <row r="39" spans="1:6" ht="16.5" customHeight="1">
      <c r="A39" s="48" t="s">
        <v>38</v>
      </c>
      <c r="B39" s="49">
        <v>35258</v>
      </c>
      <c r="C39" s="82">
        <f>D13+1090961</f>
        <v>1253713</v>
      </c>
      <c r="D39" s="83">
        <f>E13+74762761</f>
        <v>86299534</v>
      </c>
      <c r="E39" s="82">
        <f t="shared" si="1"/>
        <v>18554399.81</v>
      </c>
      <c r="F39" s="75"/>
    </row>
    <row r="40" spans="1:6" ht="15.75" customHeight="1">
      <c r="A40" s="48" t="s">
        <v>23</v>
      </c>
      <c r="B40" s="49">
        <v>34909</v>
      </c>
      <c r="C40" s="82">
        <f>D14+393569</f>
        <v>452772</v>
      </c>
      <c r="D40" s="83">
        <f>E14+16593772</f>
        <v>19263643</v>
      </c>
      <c r="E40" s="82">
        <f t="shared" si="1"/>
        <v>4141683.245</v>
      </c>
      <c r="F40" s="73"/>
    </row>
    <row r="41" spans="1:6" ht="15.75" customHeight="1">
      <c r="A41" s="48" t="s">
        <v>24</v>
      </c>
      <c r="B41" s="49">
        <v>38495</v>
      </c>
      <c r="C41" s="82">
        <f>D15+2746221</f>
        <v>3150861</v>
      </c>
      <c r="D41" s="83">
        <f>E15+180604535</f>
        <v>207122781</v>
      </c>
      <c r="E41" s="82">
        <f t="shared" si="1"/>
        <v>44531397.915</v>
      </c>
      <c r="F41" s="5"/>
    </row>
    <row r="42" spans="1:6" ht="15.75" customHeight="1">
      <c r="A42" s="42" t="s">
        <v>25</v>
      </c>
      <c r="B42" s="49">
        <v>39218</v>
      </c>
      <c r="C42" s="82">
        <f>D16+484599</f>
        <v>536038</v>
      </c>
      <c r="D42" s="83">
        <f>E16+29541022</f>
        <v>34434964</v>
      </c>
      <c r="E42" s="82">
        <f t="shared" si="1"/>
        <v>7403517.26</v>
      </c>
      <c r="F42" s="5"/>
    </row>
    <row r="43" spans="1:6" ht="15.75" customHeight="1">
      <c r="A43" s="42" t="s">
        <v>26</v>
      </c>
      <c r="B43" s="43">
        <v>34552</v>
      </c>
      <c r="C43" s="79">
        <f>D17+1301450</f>
        <v>1490824</v>
      </c>
      <c r="D43" s="81">
        <f>E17+97735335</f>
        <v>113605886</v>
      </c>
      <c r="E43" s="79">
        <f t="shared" si="1"/>
        <v>24425265.49</v>
      </c>
      <c r="F43" s="84"/>
    </row>
    <row r="44" spans="1:6" ht="15.75" customHeight="1">
      <c r="A44" s="42" t="s">
        <v>27</v>
      </c>
      <c r="B44" s="43">
        <v>34582</v>
      </c>
      <c r="C44" s="79">
        <f>D18+673328</f>
        <v>773239</v>
      </c>
      <c r="D44" s="81">
        <f>E18+66914903</f>
        <v>77337685</v>
      </c>
      <c r="E44" s="79">
        <f t="shared" si="1"/>
        <v>16627602.275</v>
      </c>
      <c r="F44" s="84"/>
    </row>
    <row r="45" spans="1:6" ht="16.5" customHeight="1">
      <c r="A45" s="48" t="s">
        <v>28</v>
      </c>
      <c r="B45" s="49">
        <v>34607</v>
      </c>
      <c r="C45" s="82">
        <f>D19+590435</f>
        <v>678457</v>
      </c>
      <c r="D45" s="83">
        <f>E19+51459902</f>
        <v>60224027</v>
      </c>
      <c r="E45" s="82">
        <f t="shared" si="1"/>
        <v>12948165.805</v>
      </c>
      <c r="F45" s="5"/>
    </row>
    <row r="46" spans="1:6" ht="15.75" customHeight="1" thickBot="1">
      <c r="A46" s="54" t="s">
        <v>29</v>
      </c>
      <c r="B46" s="55">
        <v>34696</v>
      </c>
      <c r="C46" s="82">
        <f>D20+809863</f>
        <v>930231</v>
      </c>
      <c r="D46" s="83">
        <f>E20+81043927</f>
        <v>93818291</v>
      </c>
      <c r="E46" s="82">
        <f t="shared" si="1"/>
        <v>20170932.565</v>
      </c>
      <c r="F46" s="5"/>
    </row>
    <row r="47" spans="1:6" ht="18" customHeight="1" thickBot="1">
      <c r="A47" s="56" t="s">
        <v>30</v>
      </c>
      <c r="B47" s="85"/>
      <c r="C47" s="59">
        <f>SUM(C34:C46)</f>
        <v>16614472</v>
      </c>
      <c r="D47" s="60">
        <f>SUM(D34:D46)</f>
        <v>1188028392</v>
      </c>
      <c r="E47" s="60">
        <f>SUM(E34:E46)</f>
        <v>255426104.28</v>
      </c>
      <c r="F47" s="84"/>
    </row>
    <row r="48" spans="1:6" ht="12.75">
      <c r="A48" s="4"/>
      <c r="B48" s="14"/>
      <c r="C48" s="4"/>
      <c r="D48" s="4"/>
      <c r="E48" s="4"/>
      <c r="F48" s="5"/>
    </row>
  </sheetData>
  <printOptions horizontalCentered="1"/>
  <pageMargins left="0" right="0" top="1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2008-03-17T19:00:25Z</dcterms:created>
  <dcterms:modified xsi:type="dcterms:W3CDTF">2008-03-17T19:00:49Z</dcterms:modified>
  <cp:category/>
  <cp:version/>
  <cp:contentType/>
  <cp:contentStatus/>
</cp:coreProperties>
</file>