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<sst xmlns="http://schemas.openxmlformats.org/spreadsheetml/2006/main" count="60" uniqueCount="41">
  <si>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</si>
  <si>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</si>
  <si>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</si>
  <si>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</si>
  <si>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</si>
  <si>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</si>
  <si>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</si>
  <si>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</si>
  <si>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</si>
  <si>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</si>
  <si>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</si>
  <si>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</si>
  <si>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</si>
  <si>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</si>
  <si>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</si>
  <si>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</si>
  <si>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</si>
  <si>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</si>
  <si>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</si>
  <si>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</si>
  <si>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</si>
  <si>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</si>
  <si>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</si>
  <si>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</si>
  <si>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</si>
  <si>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</si>
  <si>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</si>
  <si>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</si>
  <si>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</si>
  <si>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</si>
  <si>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</si>
  <si>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</si>
  <si>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</si>
  <si>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 APRIL 30,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</si>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</sst>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128692</v>
      </c>
      <c r="E9" s="27">
        <v>13548680</v>
      </c>
      <c r="F9" s="28">
        <f>E9*0.18</f>
        <v>2438762.4</v>
      </c>
      <c r="G9" s="28">
        <f>E9-F9</f>
        <v>11109917.6</v>
      </c>
      <c r="H9" s="29">
        <f>G9*0.185</f>
        <v>2055334.7559999998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146490</v>
      </c>
      <c r="E10" s="35">
        <v>7305284</v>
      </c>
      <c r="F10" s="36">
        <f>E10*0.18</f>
        <v>1314951.1199999999</v>
      </c>
      <c r="G10" s="36">
        <f>E10-F10</f>
        <v>5990332.88</v>
      </c>
      <c r="H10" s="37">
        <f>G10*0.185</f>
        <v>1108211.5828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205554</v>
      </c>
      <c r="E11" s="35">
        <v>8706715</v>
      </c>
      <c r="F11" s="36">
        <f>E11*0.18</f>
        <v>1567208.7</v>
      </c>
      <c r="G11" s="36">
        <f>E11-F11</f>
        <v>7139506.3</v>
      </c>
      <c r="H11" s="37">
        <f>G11*0.185</f>
        <v>1320808.6655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29004</v>
      </c>
      <c r="E12" s="42">
        <v>2002653</v>
      </c>
      <c r="F12" s="43">
        <f>E12*0.18</f>
        <v>360477.54</v>
      </c>
      <c r="G12" s="43">
        <f>E12-F12</f>
        <v>1642175.46</v>
      </c>
      <c r="H12" s="44">
        <f>G12*0.185</f>
        <v>303802.46009999997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509740</v>
      </c>
      <c r="E13" s="43">
        <f>SUM(E9:E12)</f>
        <v>31563332</v>
      </c>
      <c r="F13" s="43">
        <f>SUM(F9:F12)</f>
        <v>5681399.76</v>
      </c>
      <c r="G13" s="43">
        <f>SUM(G9:G12)</f>
        <v>25881932.240000002</v>
      </c>
      <c r="H13" s="44">
        <f>SUM(H9:H12)</f>
        <v>4788157.4644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39539</v>
      </c>
      <c r="C27" s="67">
        <v>39509</v>
      </c>
      <c r="D27" s="68" t="s">
        <v>29</v>
      </c>
      <c r="E27" s="69" t="s">
        <v>30</v>
      </c>
      <c r="F27" s="70">
        <v>39173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13548680</v>
      </c>
      <c r="C28" s="27">
        <v>15351608</v>
      </c>
      <c r="D28" s="73">
        <f>B28-C28</f>
        <v>-1802928</v>
      </c>
      <c r="E28" s="74">
        <f>D28/C28</f>
        <v>-0.11744229008453055</v>
      </c>
      <c r="F28" s="75">
        <v>13379484</v>
      </c>
      <c r="G28" s="76">
        <f>B28-F28</f>
        <v>169196</v>
      </c>
      <c r="H28" s="74">
        <f>G28/F28</f>
        <v>0.012645928647173538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7305284</v>
      </c>
      <c r="C29" s="35">
        <v>8060315</v>
      </c>
      <c r="D29" s="79">
        <f>B29-C29</f>
        <v>-755031</v>
      </c>
      <c r="E29" s="80">
        <f>D29/C29</f>
        <v>-0.09367264182603285</v>
      </c>
      <c r="F29" s="50">
        <v>7924227</v>
      </c>
      <c r="G29" s="81">
        <f>B29-F29</f>
        <v>-618943</v>
      </c>
      <c r="H29" s="80">
        <f>G29/F29</f>
        <v>-0.07810768167040141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8706715</v>
      </c>
      <c r="C30" s="35">
        <v>9228950</v>
      </c>
      <c r="D30" s="79">
        <f>B30-C30</f>
        <v>-522235</v>
      </c>
      <c r="E30" s="80">
        <f>D30/C30</f>
        <v>-0.05658661061117462</v>
      </c>
      <c r="F30" s="50">
        <v>9124192</v>
      </c>
      <c r="G30" s="81">
        <f>B30-F30</f>
        <v>-417477</v>
      </c>
      <c r="H30" s="80">
        <f>G30/F30</f>
        <v>-0.045754955616891885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2002653</v>
      </c>
      <c r="C31" s="42">
        <v>2401432</v>
      </c>
      <c r="D31" s="84">
        <f>B31-C31</f>
        <v>-398779</v>
      </c>
      <c r="E31" s="85">
        <f>D31/C31</f>
        <v>-0.1660588348951792</v>
      </c>
      <c r="F31" s="86">
        <v>0</v>
      </c>
      <c r="G31" s="87">
        <f>B31-F31</f>
        <v>2002653</v>
      </c>
      <c r="H31" s="85">
        <v>1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31563332</v>
      </c>
      <c r="C32" s="89">
        <f>SUM(C28:C31)</f>
        <v>35042305</v>
      </c>
      <c r="D32" s="90">
        <f>SUM(D28:D31)</f>
        <v>-3478973</v>
      </c>
      <c r="E32" s="85">
        <f>D32/C32</f>
        <v>-0.09927922834984743</v>
      </c>
      <c r="F32" s="91">
        <f>SUM(F28:F31)</f>
        <v>30427903</v>
      </c>
      <c r="G32" s="90">
        <f>SUM(G28:G31)</f>
        <v>1135429</v>
      </c>
      <c r="H32" s="85">
        <f>G32/F32</f>
        <v>0.037315387787321394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D9+1107253</f>
        <v>1235945</v>
      </c>
      <c r="D46" s="99">
        <f>E9+124761841</f>
        <v>138310521</v>
      </c>
      <c r="E46" s="99">
        <f>F9+22457132</f>
        <v>24895894.4</v>
      </c>
      <c r="F46" s="99">
        <f>G9+102304709</f>
        <v>113414626.6</v>
      </c>
      <c r="G46" s="99">
        <f>0.185*F46</f>
        <v>20981705.921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D10+1413317</f>
        <v>1559807</v>
      </c>
      <c r="D47" s="101">
        <f>E10+68099515</f>
        <v>75404799</v>
      </c>
      <c r="E47" s="101">
        <f>F10+12257913</f>
        <v>13572864.12</v>
      </c>
      <c r="F47" s="101">
        <f>G10+55841602</f>
        <v>61831934.88</v>
      </c>
      <c r="G47" s="101">
        <f>0.185*F47</f>
        <v>11438907.9528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D11+1905608</f>
        <v>2111162</v>
      </c>
      <c r="D48" s="101">
        <f>E11+80429016</f>
        <v>89135731</v>
      </c>
      <c r="E48" s="101">
        <f>F11+14477223</f>
        <v>16044431.7</v>
      </c>
      <c r="F48" s="101">
        <f>G11+65951793</f>
        <v>73091299.3</v>
      </c>
      <c r="G48" s="101">
        <f>0.185*F48</f>
        <v>13521890.3705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D12+202986</f>
        <v>231990</v>
      </c>
      <c r="D49" s="103">
        <f>E12+12010190</f>
        <v>14012843</v>
      </c>
      <c r="E49" s="103">
        <f>F12+2161835</f>
        <v>2522312.54</v>
      </c>
      <c r="F49" s="103">
        <f>G12+9848355</f>
        <v>11490530.46</v>
      </c>
      <c r="G49" s="103">
        <f>0.185*F49</f>
        <v>2125748.1351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5138904</v>
      </c>
      <c r="D50" s="103">
        <f>SUM(D46:D49)</f>
        <v>316863894</v>
      </c>
      <c r="E50" s="103">
        <f>SUM(E46:E49)</f>
        <v>57035502.76</v>
      </c>
      <c r="F50" s="103">
        <f>SUM(F46:F49)</f>
        <v>259828391.23999998</v>
      </c>
      <c r="G50" s="103">
        <f>SUM(G46:G49)</f>
        <v>48068252.3794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2008-05-19T14:48:18Z</dcterms:created>
  <dcterms:modified xsi:type="dcterms:W3CDTF">2008-05-19T14:48:31Z</dcterms:modified>
  <cp:category/>
  <cp:version/>
  <cp:contentType/>
  <cp:contentStatus/>
</cp:coreProperties>
</file>