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2025-02\"/>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<sst xmlns="http://schemas.openxmlformats.org/spreadsheetml/2006/main" count="39" uniqueCount="27">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</sst>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19" fillId="0" borderId="0" xfId="0" applyFont="1" applyAlignment="1">
      <alignment horizontal="left"/>
    </xf>
    <xf numFmtId="38" fontId="8" fillId="2" borderId="0" xfId="0" applyNumberFormat="1" applyFont="1" applyFill="1"/>
    <xf numFmtId="38" fontId="0" fillId="0" borderId="0" xfId="0" applyNumberFormat="1"/>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14" fillId="0" borderId="0" xfId="0" applyNumberFormat="1" applyFont="1" applyFill="1"/>
    <xf numFmtId="166" fontId="14" fillId="0" borderId="0" xfId="1" applyNumberFormat="1" applyFont="1" applyFill="1"/>
    <xf numFmtId="166" fontId="5" fillId="0" borderId="0" xfId="0" applyNumberFormat="1" applyFont="1" applyFill="1"/>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D12" sqref="D12"/>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61" t="s">
        <v>0</v>
      </c>
      <c r="J1" s="61"/>
      <c r="K1" s="61"/>
      <c r="L1" s="61"/>
      <c r="M1" s="61"/>
      <c r="N1" s="61"/>
    </row>
    <row r="2" spans="1:15" ht="78.75" x14ac:dyDescent="0.25">
      <c r="A2" s="34" t="s">
        <v>26</v>
      </c>
      <c r="B2" s="34" t="s">
        <v>1</v>
      </c>
      <c r="C2" s="34" t="s">
        <v>2</v>
      </c>
      <c r="D2" s="46" t="s">
        <v>3</v>
      </c>
      <c r="E2" s="34" t="s">
        <v>4</v>
      </c>
      <c r="F2" s="34" t="s">
        <v>5</v>
      </c>
      <c r="G2" s="46" t="s">
        <v>6</v>
      </c>
      <c r="H2" s="34" t="s">
        <v>7</v>
      </c>
      <c r="I2" s="46" t="s">
        <v>8</v>
      </c>
      <c r="J2" s="46" t="s">
        <v>9</v>
      </c>
      <c r="K2" s="46" t="s">
        <v>10</v>
      </c>
      <c r="L2" s="46" t="s">
        <v>11</v>
      </c>
      <c r="M2" s="46" t="s">
        <v>12</v>
      </c>
      <c r="N2" s="46" t="s">
        <v>13</v>
      </c>
    </row>
    <row r="3" spans="1:15" ht="18.75" hidden="1" x14ac:dyDescent="0.3">
      <c r="A3" s="29">
        <v>45809</v>
      </c>
      <c r="B3" s="42">
        <f>(C3-C20)/C20</f>
        <v>-1</v>
      </c>
      <c r="C3" s="59"/>
      <c r="D3" s="59"/>
      <c r="E3" s="59"/>
      <c r="F3" s="59"/>
      <c r="G3" s="28" t="e">
        <f>E3/C3</f>
        <v>#DIV/0!</v>
      </c>
      <c r="H3" s="51">
        <f>(E3-E20)/E20</f>
        <v>-1</v>
      </c>
      <c r="I3" s="27"/>
      <c r="J3" s="27"/>
      <c r="K3" s="27"/>
      <c r="L3" s="27"/>
      <c r="M3" s="27"/>
      <c r="N3" s="27"/>
    </row>
    <row r="4" spans="1:15" ht="18.75" hidden="1" x14ac:dyDescent="0.3">
      <c r="A4" s="29">
        <v>45778</v>
      </c>
      <c r="B4" s="42">
        <f t="shared" ref="B4:B14" si="0">(C4-C21)/C21</f>
        <v>-1</v>
      </c>
      <c r="C4" s="59"/>
      <c r="D4" s="59"/>
      <c r="E4" s="59"/>
      <c r="F4" s="59"/>
      <c r="G4" s="28" t="e">
        <f t="shared" ref="G4:G14" si="1">E4/C4</f>
        <v>#DIV/0!</v>
      </c>
      <c r="H4" s="51">
        <f t="shared" ref="H4:H14" si="2">(E4-E21)/E21</f>
        <v>-1</v>
      </c>
      <c r="I4" s="27"/>
      <c r="J4" s="27"/>
      <c r="K4" s="27"/>
      <c r="L4" s="27"/>
      <c r="M4" s="27"/>
      <c r="N4" s="27"/>
    </row>
    <row r="5" spans="1:15" ht="18.75" hidden="1" x14ac:dyDescent="0.3">
      <c r="A5" s="29">
        <v>45748</v>
      </c>
      <c r="B5" s="42">
        <f t="shared" si="0"/>
        <v>-1</v>
      </c>
      <c r="C5" s="59"/>
      <c r="D5" s="59"/>
      <c r="E5" s="59"/>
      <c r="F5" s="59"/>
      <c r="G5" s="28" t="e">
        <f t="shared" si="1"/>
        <v>#DIV/0!</v>
      </c>
      <c r="H5" s="51">
        <f t="shared" si="2"/>
        <v>-1</v>
      </c>
      <c r="I5" s="27"/>
      <c r="J5" s="27"/>
      <c r="K5" s="27"/>
      <c r="L5" s="27"/>
      <c r="M5" s="27"/>
      <c r="N5" s="27"/>
    </row>
    <row r="6" spans="1:15" ht="18.75" hidden="1" x14ac:dyDescent="0.3">
      <c r="A6" s="29">
        <v>45717</v>
      </c>
      <c r="B6" s="42">
        <f t="shared" si="0"/>
        <v>-1</v>
      </c>
      <c r="C6" s="59"/>
      <c r="D6" s="59"/>
      <c r="E6" s="59"/>
      <c r="F6" s="59"/>
      <c r="G6" s="28" t="e">
        <f t="shared" si="1"/>
        <v>#DIV/0!</v>
      </c>
      <c r="H6" s="51">
        <f t="shared" si="2"/>
        <v>-1</v>
      </c>
      <c r="I6" s="27"/>
      <c r="J6" s="27"/>
      <c r="K6" s="27"/>
      <c r="L6" s="27"/>
      <c r="M6" s="27"/>
      <c r="N6" s="27"/>
    </row>
    <row r="7" spans="1:15" s="31" customFormat="1" ht="18.75" x14ac:dyDescent="0.3">
      <c r="A7" s="29">
        <v>45689</v>
      </c>
      <c r="B7" s="42">
        <f t="shared" si="0"/>
        <v>0.40559062483615121</v>
      </c>
      <c r="C7" s="59">
        <v>355711472</v>
      </c>
      <c r="D7" s="59">
        <v>-6240532</v>
      </c>
      <c r="E7" s="59">
        <v>45058127</v>
      </c>
      <c r="F7" s="59">
        <v>6758719</v>
      </c>
      <c r="G7" s="28">
        <f t="shared" si="1"/>
        <v>0.12667043530156374</v>
      </c>
      <c r="H7" s="51">
        <f t="shared" si="2"/>
        <v>0.75064825574657723</v>
      </c>
      <c r="I7" s="27">
        <v>119028</v>
      </c>
      <c r="J7" s="27">
        <v>9361905</v>
      </c>
      <c r="K7" s="27">
        <v>-1223644</v>
      </c>
      <c r="L7" s="27">
        <v>752133</v>
      </c>
      <c r="M7" s="27">
        <v>29951354</v>
      </c>
      <c r="N7" s="27">
        <v>7958878</v>
      </c>
    </row>
    <row r="8" spans="1:15" ht="15.75" x14ac:dyDescent="0.25">
      <c r="A8" s="72">
        <v>45658</v>
      </c>
      <c r="B8" s="73">
        <f t="shared" si="0"/>
        <v>0.11685163915862586</v>
      </c>
      <c r="C8" s="74">
        <v>354984753</v>
      </c>
      <c r="D8" s="74">
        <v>-12659022</v>
      </c>
      <c r="E8" s="74">
        <v>38330342</v>
      </c>
      <c r="F8" s="74">
        <v>5749551</v>
      </c>
      <c r="G8" s="38">
        <f t="shared" si="1"/>
        <v>0.10797743192085774</v>
      </c>
      <c r="H8" s="75">
        <f t="shared" si="2"/>
        <v>7.4619221139125905E-2</v>
      </c>
      <c r="I8" s="76">
        <v>78743</v>
      </c>
      <c r="J8" s="76">
        <v>3307932</v>
      </c>
      <c r="K8" s="76">
        <v>3668246</v>
      </c>
      <c r="L8" s="76">
        <v>350339</v>
      </c>
      <c r="M8" s="76">
        <v>29517141</v>
      </c>
      <c r="N8" s="76">
        <v>5339610</v>
      </c>
    </row>
    <row r="9" spans="1:15" ht="15.75" x14ac:dyDescent="0.25">
      <c r="A9" s="72">
        <v>45627</v>
      </c>
      <c r="B9" s="73">
        <f t="shared" si="0"/>
        <v>5.039562292507694E-2</v>
      </c>
      <c r="C9" s="74">
        <v>362311308</v>
      </c>
      <c r="D9" s="74">
        <v>-568428</v>
      </c>
      <c r="E9" s="74">
        <v>34985409</v>
      </c>
      <c r="F9" s="74">
        <v>6388881</v>
      </c>
      <c r="G9" s="38">
        <f t="shared" si="1"/>
        <v>9.6561736350773794E-2</v>
      </c>
      <c r="H9" s="75">
        <f t="shared" si="2"/>
        <v>-0.31778825294069529</v>
      </c>
      <c r="I9" s="76">
        <v>9955</v>
      </c>
      <c r="J9" s="76">
        <v>4947131</v>
      </c>
      <c r="K9" s="76">
        <v>3535173</v>
      </c>
      <c r="L9" s="76">
        <v>440395</v>
      </c>
      <c r="M9" s="76">
        <v>22198763</v>
      </c>
      <c r="N9" s="76">
        <v>3853992</v>
      </c>
      <c r="O9" s="60"/>
    </row>
    <row r="10" spans="1:15" ht="15.75" x14ac:dyDescent="0.25">
      <c r="A10" s="72">
        <v>45597</v>
      </c>
      <c r="B10" s="73">
        <f t="shared" si="0"/>
        <v>0.17926067424891409</v>
      </c>
      <c r="C10" s="77">
        <v>380829686</v>
      </c>
      <c r="D10" s="78">
        <v>-1799912</v>
      </c>
      <c r="E10" s="77">
        <v>52130760</v>
      </c>
      <c r="F10" s="77">
        <v>7819614</v>
      </c>
      <c r="G10" s="38">
        <f t="shared" si="1"/>
        <v>0.13688733288507346</v>
      </c>
      <c r="H10" s="75">
        <f t="shared" si="2"/>
        <v>1.8788885634473604</v>
      </c>
      <c r="I10" s="79">
        <v>-537168</v>
      </c>
      <c r="J10" s="77">
        <v>3585424</v>
      </c>
      <c r="K10" s="77">
        <v>794591</v>
      </c>
      <c r="L10" s="77">
        <v>595631</v>
      </c>
      <c r="M10" s="77">
        <v>35999607</v>
      </c>
      <c r="N10" s="77">
        <v>4979528</v>
      </c>
    </row>
    <row r="11" spans="1:15" ht="15.75" x14ac:dyDescent="0.25">
      <c r="A11" s="72">
        <v>45566</v>
      </c>
      <c r="B11" s="73">
        <f t="shared" si="0"/>
        <v>0.33314406930723239</v>
      </c>
      <c r="C11" s="77">
        <v>368253997</v>
      </c>
      <c r="D11" s="78">
        <v>-1258044</v>
      </c>
      <c r="E11" s="77">
        <v>41052919</v>
      </c>
      <c r="F11" s="77">
        <v>6108742</v>
      </c>
      <c r="G11" s="38">
        <f t="shared" si="1"/>
        <v>0.11147990065128879</v>
      </c>
      <c r="H11" s="75">
        <f t="shared" si="2"/>
        <v>4.7058122748739863E-2</v>
      </c>
      <c r="I11" s="77">
        <v>1644465</v>
      </c>
      <c r="J11" s="77">
        <v>2001695</v>
      </c>
      <c r="K11" s="77">
        <v>7178749</v>
      </c>
      <c r="L11" s="77">
        <v>303652</v>
      </c>
      <c r="M11" s="77">
        <v>23358925</v>
      </c>
      <c r="N11" s="77">
        <v>6890494</v>
      </c>
    </row>
    <row r="12" spans="1:15" ht="18.75" x14ac:dyDescent="0.3">
      <c r="A12" s="72">
        <v>45536</v>
      </c>
      <c r="B12" s="73">
        <f t="shared" si="0"/>
        <v>0.28608644175070375</v>
      </c>
      <c r="C12" s="80">
        <v>320018718</v>
      </c>
      <c r="D12" s="78">
        <v>-2659153</v>
      </c>
      <c r="E12" s="80">
        <v>47243081</v>
      </c>
      <c r="F12" s="80">
        <v>7112215</v>
      </c>
      <c r="G12" s="38">
        <f t="shared" si="1"/>
        <v>0.14762599292707623</v>
      </c>
      <c r="H12" s="75">
        <f t="shared" si="2"/>
        <v>0.30929617885116434</v>
      </c>
      <c r="I12" s="80">
        <v>2365974</v>
      </c>
      <c r="J12" s="80">
        <v>600951</v>
      </c>
      <c r="K12" s="80">
        <v>3442251</v>
      </c>
      <c r="L12" s="80">
        <v>461193</v>
      </c>
      <c r="M12" s="80">
        <v>31519334</v>
      </c>
      <c r="N12" s="80">
        <v>9219316</v>
      </c>
      <c r="O12" s="30"/>
    </row>
    <row r="13" spans="1:15" ht="15.75" x14ac:dyDescent="0.25">
      <c r="A13" s="72">
        <v>45505</v>
      </c>
      <c r="B13" s="73">
        <f t="shared" si="0"/>
        <v>0.57146622005452474</v>
      </c>
      <c r="C13" s="76">
        <v>218203499</v>
      </c>
      <c r="D13" s="76">
        <v>-1624592</v>
      </c>
      <c r="E13" s="76">
        <v>22740765</v>
      </c>
      <c r="F13" s="76">
        <v>3430226</v>
      </c>
      <c r="G13" s="38">
        <f t="shared" si="1"/>
        <v>0.10421815004900541</v>
      </c>
      <c r="H13" s="75">
        <f t="shared" si="2"/>
        <v>0.51215185293682453</v>
      </c>
      <c r="I13" s="76">
        <v>2050984</v>
      </c>
      <c r="J13" s="76">
        <v>579552</v>
      </c>
      <c r="K13" s="76">
        <v>2090343</v>
      </c>
      <c r="L13" s="76">
        <v>553132</v>
      </c>
      <c r="M13" s="76">
        <v>12996474</v>
      </c>
      <c r="N13" s="76">
        <v>4470280</v>
      </c>
    </row>
    <row r="14" spans="1:15" ht="15.75" x14ac:dyDescent="0.25">
      <c r="A14" s="72">
        <v>45474</v>
      </c>
      <c r="B14" s="73">
        <f t="shared" si="0"/>
        <v>0.40577576411203975</v>
      </c>
      <c r="C14" s="76">
        <v>172237023</v>
      </c>
      <c r="D14" s="76">
        <v>-1004152</v>
      </c>
      <c r="E14" s="76">
        <v>22459969</v>
      </c>
      <c r="F14" s="76">
        <v>3359950</v>
      </c>
      <c r="G14" s="38">
        <f t="shared" si="1"/>
        <v>0.13040151651947676</v>
      </c>
      <c r="H14" s="75">
        <f t="shared" si="2"/>
        <v>0.43077289621471615</v>
      </c>
      <c r="I14" s="76">
        <v>2581503</v>
      </c>
      <c r="J14" s="76">
        <v>1621800</v>
      </c>
      <c r="K14" s="76">
        <v>279093</v>
      </c>
      <c r="L14" s="76">
        <v>545227</v>
      </c>
      <c r="M14" s="76">
        <v>14726162</v>
      </c>
      <c r="N14" s="76">
        <v>2907582</v>
      </c>
    </row>
    <row r="15" spans="1:15" ht="31.5" x14ac:dyDescent="0.25">
      <c r="A15" s="43" t="s">
        <v>14</v>
      </c>
      <c r="B15" s="70">
        <f>(C15-C17)/C17</f>
        <v>0.25050848961112299</v>
      </c>
      <c r="C15" s="66">
        <f>SUM(C3:C14)</f>
        <v>2532550456</v>
      </c>
      <c r="D15" s="66">
        <f>SUM(D3:D14)</f>
        <v>-27813835</v>
      </c>
      <c r="E15" s="66">
        <f>SUM(E3:E14)</f>
        <v>304001372</v>
      </c>
      <c r="F15" s="66">
        <f>SUM(F3:F14)</f>
        <v>46727898</v>
      </c>
      <c r="G15" s="71">
        <f>E15/C15</f>
        <v>0.12003763687304796</v>
      </c>
      <c r="H15" s="70">
        <f>(E15-E17)/E17</f>
        <v>0.28365864170240407</v>
      </c>
      <c r="I15" s="66">
        <f t="shared" ref="I15:N15" si="3">SUM(I3:I14)</f>
        <v>8313484</v>
      </c>
      <c r="J15" s="66">
        <f t="shared" si="3"/>
        <v>26006390</v>
      </c>
      <c r="K15" s="66">
        <f t="shared" si="3"/>
        <v>19764802</v>
      </c>
      <c r="L15" s="66">
        <f t="shared" si="3"/>
        <v>4001702</v>
      </c>
      <c r="M15" s="66">
        <f t="shared" si="3"/>
        <v>200267760</v>
      </c>
      <c r="N15" s="66">
        <f t="shared" si="3"/>
        <v>45619680</v>
      </c>
    </row>
    <row r="16" spans="1:15" ht="18.75" customHeight="1" thickBot="1" x14ac:dyDescent="0.3">
      <c r="A16" s="39" t="str">
        <f>A2</f>
        <v>February</v>
      </c>
      <c r="B16" s="65"/>
      <c r="C16" s="63"/>
      <c r="D16" s="63"/>
      <c r="E16" s="63"/>
      <c r="F16" s="63"/>
      <c r="G16" s="68"/>
      <c r="H16" s="65"/>
      <c r="I16" s="63"/>
      <c r="J16" s="63"/>
      <c r="K16" s="63"/>
      <c r="L16" s="63"/>
      <c r="M16" s="63"/>
      <c r="N16" s="63"/>
    </row>
    <row r="17" spans="1:14" ht="36.75" customHeight="1" thickTop="1" x14ac:dyDescent="0.3">
      <c r="A17" s="43" t="s">
        <v>15</v>
      </c>
      <c r="B17" s="64"/>
      <c r="C17" s="62">
        <f>SUM(C24:C31)</f>
        <v>2025216523.5500002</v>
      </c>
      <c r="D17" s="62">
        <f t="shared" ref="D17:F17" si="4">SUM(D24:D31)</f>
        <v>-32948452.859999999</v>
      </c>
      <c r="E17" s="62">
        <f t="shared" si="4"/>
        <v>236824154.12</v>
      </c>
      <c r="F17" s="62">
        <f t="shared" si="4"/>
        <v>33124653.66</v>
      </c>
      <c r="G17" s="67">
        <f>E17/C17</f>
        <v>0.1169376959777472</v>
      </c>
      <c r="H17" s="64"/>
      <c r="I17" s="62">
        <f t="shared" ref="I17:N17" si="5">SUM(I24:I31)</f>
        <v>13112724.68</v>
      </c>
      <c r="J17" s="62">
        <f t="shared" si="5"/>
        <v>19037394.399999999</v>
      </c>
      <c r="K17" s="62">
        <f t="shared" si="5"/>
        <v>29593367.879999999</v>
      </c>
      <c r="L17" s="62">
        <f t="shared" si="5"/>
        <v>3441564.23</v>
      </c>
      <c r="M17" s="62">
        <f t="shared" si="5"/>
        <v>164626408.18000001</v>
      </c>
      <c r="N17" s="62">
        <f t="shared" si="5"/>
        <v>11676957.59</v>
      </c>
    </row>
    <row r="18" spans="1:14" ht="17.25" customHeight="1" thickBot="1" x14ac:dyDescent="0.35">
      <c r="A18" s="39" t="str">
        <f>A2</f>
        <v>February</v>
      </c>
      <c r="B18" s="65"/>
      <c r="C18" s="63"/>
      <c r="D18" s="63"/>
      <c r="E18" s="63"/>
      <c r="F18" s="63"/>
      <c r="G18" s="68"/>
      <c r="H18" s="65"/>
      <c r="I18" s="63"/>
      <c r="J18" s="63"/>
      <c r="K18" s="63"/>
      <c r="L18" s="63"/>
      <c r="M18" s="63"/>
      <c r="N18" s="63"/>
    </row>
    <row r="19" spans="1:14" ht="16.5" thickTop="1" x14ac:dyDescent="0.25">
      <c r="A19" s="41"/>
      <c r="B19" s="40"/>
      <c r="C19" s="36"/>
      <c r="D19" s="36"/>
      <c r="E19" s="36"/>
      <c r="F19" s="36"/>
      <c r="G19" s="37"/>
      <c r="H19" s="38"/>
      <c r="I19" s="36"/>
      <c r="J19" s="36"/>
      <c r="K19" s="36"/>
      <c r="L19" s="36"/>
      <c r="M19" s="36"/>
      <c r="N19" s="36"/>
    </row>
    <row r="20" spans="1:14" ht="15" customHeight="1" x14ac:dyDescent="0.25">
      <c r="A20" s="35">
        <v>45444</v>
      </c>
      <c r="B20" s="52">
        <v>0.34399999999999997</v>
      </c>
      <c r="C20" s="54">
        <v>195824917.5</v>
      </c>
      <c r="D20" s="55">
        <v>-975464.85</v>
      </c>
      <c r="E20" s="54">
        <v>24811390.620000001</v>
      </c>
      <c r="F20" s="54">
        <v>3734081.91</v>
      </c>
      <c r="G20" s="37">
        <f>E20/C20</f>
        <v>0.12670190768751377</v>
      </c>
      <c r="H20" s="53"/>
      <c r="I20" s="56">
        <v>2205909.2999999998</v>
      </c>
      <c r="J20" s="56">
        <v>2952720.61</v>
      </c>
      <c r="K20" s="56">
        <v>189700.26</v>
      </c>
      <c r="L20" s="56">
        <v>585827.23</v>
      </c>
      <c r="M20" s="56">
        <v>15556280.24</v>
      </c>
      <c r="N20" s="56">
        <v>3528942.68</v>
      </c>
    </row>
    <row r="21" spans="1:14" ht="15.75" x14ac:dyDescent="0.25">
      <c r="A21" s="35">
        <v>45413</v>
      </c>
      <c r="B21" s="52">
        <v>0.34</v>
      </c>
      <c r="C21" s="54">
        <v>238268986.63</v>
      </c>
      <c r="D21" s="55">
        <v>-1177898.95</v>
      </c>
      <c r="E21" s="54">
        <v>31242415.809999999</v>
      </c>
      <c r="F21" s="54">
        <v>5523167.4299999997</v>
      </c>
      <c r="G21" s="37">
        <f>E21/C21</f>
        <v>0.13112246059330965</v>
      </c>
      <c r="H21" s="53"/>
      <c r="I21" s="56">
        <v>1821620.69</v>
      </c>
      <c r="J21" s="56">
        <v>2186388.5</v>
      </c>
      <c r="K21" s="56">
        <v>168900.14</v>
      </c>
      <c r="L21" s="56">
        <v>643511.68000000005</v>
      </c>
      <c r="M21" s="56">
        <v>21340451.43</v>
      </c>
      <c r="N21" s="56">
        <v>5441990.75</v>
      </c>
    </row>
    <row r="22" spans="1:14" ht="15.75" x14ac:dyDescent="0.25">
      <c r="A22" s="35">
        <v>45383</v>
      </c>
      <c r="B22" s="52">
        <v>0.38500000000000001</v>
      </c>
      <c r="C22" s="54">
        <v>263246414.12</v>
      </c>
      <c r="D22" s="55">
        <v>-1642110</v>
      </c>
      <c r="E22" s="54">
        <v>37400291.350000001</v>
      </c>
      <c r="F22" s="54">
        <v>6107287.5499999998</v>
      </c>
      <c r="G22" s="37">
        <f t="shared" ref="G22:G37" si="6">E22/C22</f>
        <v>0.14207331740880316</v>
      </c>
      <c r="H22" s="53"/>
      <c r="I22" s="56">
        <v>2020856.55</v>
      </c>
      <c r="J22" s="56">
        <v>5800471.8300000001</v>
      </c>
      <c r="K22" s="56">
        <v>30364.19</v>
      </c>
      <c r="L22" s="56">
        <v>657464.06999999995</v>
      </c>
      <c r="M22" s="56">
        <v>26866904.120000001</v>
      </c>
      <c r="N22" s="56">
        <v>383118.29</v>
      </c>
    </row>
    <row r="23" spans="1:14" ht="15.75" x14ac:dyDescent="0.25">
      <c r="A23" s="35">
        <v>45352</v>
      </c>
      <c r="B23" s="52">
        <v>0.43099999999999999</v>
      </c>
      <c r="C23" s="54">
        <v>319378657.93000001</v>
      </c>
      <c r="D23" s="55">
        <v>-2014614</v>
      </c>
      <c r="E23" s="54">
        <v>33528245.329999998</v>
      </c>
      <c r="F23" s="54">
        <v>5243894.9800000004</v>
      </c>
      <c r="G23" s="37">
        <f t="shared" si="6"/>
        <v>0.10497960492196874</v>
      </c>
      <c r="H23" s="53"/>
      <c r="I23" s="56">
        <v>442012.2</v>
      </c>
      <c r="J23" s="56">
        <v>7260911.3899999997</v>
      </c>
      <c r="K23" s="56">
        <v>157443.73000000001</v>
      </c>
      <c r="L23" s="56">
        <v>496933.95</v>
      </c>
      <c r="M23" s="56">
        <v>22780056.670000002</v>
      </c>
      <c r="N23" s="56">
        <v>1255574.55</v>
      </c>
    </row>
    <row r="24" spans="1:14" ht="15.75" x14ac:dyDescent="0.25">
      <c r="A24" s="35">
        <v>45323</v>
      </c>
      <c r="B24" s="52">
        <v>0.44</v>
      </c>
      <c r="C24" s="54">
        <v>253069041.38</v>
      </c>
      <c r="D24" s="55">
        <v>-4619569</v>
      </c>
      <c r="E24" s="54">
        <v>25737966.98</v>
      </c>
      <c r="F24" s="54">
        <v>3859246.78</v>
      </c>
      <c r="G24" s="37">
        <f t="shared" si="6"/>
        <v>0.10170334087349994</v>
      </c>
      <c r="H24" s="53"/>
      <c r="I24" s="56">
        <v>63475.59</v>
      </c>
      <c r="J24" s="56">
        <v>4402098.34</v>
      </c>
      <c r="K24" s="57">
        <v>-1704067.37</v>
      </c>
      <c r="L24" s="56">
        <v>436994.14</v>
      </c>
      <c r="M24" s="56">
        <v>19968882.550000001</v>
      </c>
      <c r="N24" s="56">
        <v>1963364.27</v>
      </c>
    </row>
    <row r="25" spans="1:14" ht="15.75" customHeight="1" x14ac:dyDescent="0.25">
      <c r="A25" s="35">
        <v>45292</v>
      </c>
      <c r="B25" s="52">
        <v>0.29599999999999999</v>
      </c>
      <c r="C25" s="54">
        <v>317844143.80000001</v>
      </c>
      <c r="D25" s="55">
        <v>-13786733.74</v>
      </c>
      <c r="E25" s="54">
        <v>35668766.43</v>
      </c>
      <c r="F25" s="54">
        <v>5341122.78</v>
      </c>
      <c r="G25" s="37">
        <f t="shared" si="6"/>
        <v>0.11222093320191605</v>
      </c>
      <c r="H25" s="53"/>
      <c r="I25" s="56">
        <v>5153.63</v>
      </c>
      <c r="J25" s="56">
        <v>2466484.81</v>
      </c>
      <c r="K25" s="56">
        <v>4344823.29</v>
      </c>
      <c r="L25" s="56">
        <v>195276.04</v>
      </c>
      <c r="M25" s="56">
        <v>28905447.219999999</v>
      </c>
      <c r="N25" s="56">
        <v>682645.97</v>
      </c>
    </row>
    <row r="26" spans="1:14" ht="15.75" customHeight="1" x14ac:dyDescent="0.25">
      <c r="A26" s="35">
        <v>45261</v>
      </c>
      <c r="B26" s="52">
        <v>0.57699999999999996</v>
      </c>
      <c r="C26" s="54">
        <v>344928425.14999998</v>
      </c>
      <c r="D26" s="55">
        <v>-681308.82</v>
      </c>
      <c r="E26" s="54">
        <v>51282331.549999997</v>
      </c>
      <c r="F26" s="54">
        <v>7183032.0800000001</v>
      </c>
      <c r="G26" s="37">
        <f t="shared" si="6"/>
        <v>0.1486752839453539</v>
      </c>
      <c r="H26" s="53"/>
      <c r="I26" s="56">
        <v>17048.310000000001</v>
      </c>
      <c r="J26" s="56">
        <v>4468036.1399999997</v>
      </c>
      <c r="K26" s="56">
        <v>4937515.79</v>
      </c>
      <c r="L26" s="56">
        <v>542356.67000000004</v>
      </c>
      <c r="M26" s="56">
        <v>40260906.670000002</v>
      </c>
      <c r="N26" s="56">
        <v>892082.97</v>
      </c>
    </row>
    <row r="27" spans="1:14" ht="15.75" customHeight="1" x14ac:dyDescent="0.25">
      <c r="A27" s="35">
        <v>45231</v>
      </c>
      <c r="B27" s="52">
        <v>0.38200000000000001</v>
      </c>
      <c r="C27" s="54">
        <v>322939358.80000001</v>
      </c>
      <c r="D27" s="55">
        <v>-9842742.9399999995</v>
      </c>
      <c r="E27" s="54">
        <v>18107946.469999999</v>
      </c>
      <c r="F27" s="54">
        <v>3086447.97</v>
      </c>
      <c r="G27" s="37">
        <f t="shared" si="6"/>
        <v>5.6072280991969314E-2</v>
      </c>
      <c r="H27" s="53"/>
      <c r="I27" s="57">
        <v>-975634.22</v>
      </c>
      <c r="J27" s="56">
        <v>4006332.69</v>
      </c>
      <c r="K27" s="56">
        <v>4467445.0199999996</v>
      </c>
      <c r="L27" s="56">
        <v>641341.81999999995</v>
      </c>
      <c r="M27" s="56">
        <v>12518395.710000001</v>
      </c>
      <c r="N27" s="56">
        <v>1313716.03</v>
      </c>
    </row>
    <row r="28" spans="1:14" ht="15.75" customHeight="1" x14ac:dyDescent="0.25">
      <c r="A28" s="35">
        <v>45200</v>
      </c>
      <c r="B28" s="52">
        <v>0.26100000000000001</v>
      </c>
      <c r="C28" s="54">
        <v>276229708.00999999</v>
      </c>
      <c r="D28" s="55">
        <v>-875981.03</v>
      </c>
      <c r="E28" s="54">
        <v>39207870.229999997</v>
      </c>
      <c r="F28" s="54">
        <v>4977826.95</v>
      </c>
      <c r="G28" s="37">
        <f t="shared" si="6"/>
        <v>0.14193936818910372</v>
      </c>
      <c r="H28" s="53"/>
      <c r="I28" s="56">
        <v>3347151.59</v>
      </c>
      <c r="J28" s="56">
        <v>2061708.9</v>
      </c>
      <c r="K28" s="56">
        <v>7309542.6699999999</v>
      </c>
      <c r="L28" s="56">
        <v>175769.3</v>
      </c>
      <c r="M28" s="56">
        <v>24960233.219999999</v>
      </c>
      <c r="N28" s="56">
        <v>1534082.15</v>
      </c>
    </row>
    <row r="29" spans="1:14" ht="15.75" customHeight="1" x14ac:dyDescent="0.25">
      <c r="A29" s="35">
        <v>45170</v>
      </c>
      <c r="B29" s="52">
        <v>0.44400000000000001</v>
      </c>
      <c r="C29" s="54">
        <v>248831421.91</v>
      </c>
      <c r="D29" s="55">
        <v>-1324483.3999999999</v>
      </c>
      <c r="E29" s="54">
        <v>36082806.75</v>
      </c>
      <c r="F29" s="54">
        <v>4745999.96</v>
      </c>
      <c r="G29" s="37">
        <f t="shared" si="6"/>
        <v>0.14500904456934227</v>
      </c>
      <c r="H29" s="53"/>
      <c r="I29" s="56">
        <v>6539109.8799999999</v>
      </c>
      <c r="J29" s="56">
        <v>118218.47</v>
      </c>
      <c r="K29" s="56">
        <v>7307883.9199999999</v>
      </c>
      <c r="L29" s="56">
        <v>252479.97</v>
      </c>
      <c r="M29" s="56">
        <v>19837372.52</v>
      </c>
      <c r="N29" s="56">
        <v>2311651.7200000002</v>
      </c>
    </row>
    <row r="30" spans="1:14" ht="15.75" customHeight="1" x14ac:dyDescent="0.25">
      <c r="A30" s="35">
        <v>45139</v>
      </c>
      <c r="B30" s="52">
        <v>0.23899999999999999</v>
      </c>
      <c r="C30" s="54">
        <v>138853445.41</v>
      </c>
      <c r="D30" s="55">
        <v>-1131832.1599999999</v>
      </c>
      <c r="E30" s="54">
        <v>15038678.130000001</v>
      </c>
      <c r="F30" s="54">
        <v>1920084.62</v>
      </c>
      <c r="G30" s="37">
        <f t="shared" si="6"/>
        <v>0.10830612150526399</v>
      </c>
      <c r="H30" s="53"/>
      <c r="I30" s="56">
        <v>1321486.44</v>
      </c>
      <c r="J30" s="56">
        <v>879883.46</v>
      </c>
      <c r="K30" s="56">
        <v>2485062.34</v>
      </c>
      <c r="L30" s="56">
        <v>532139.46</v>
      </c>
      <c r="M30" s="56">
        <v>8448971.7300000004</v>
      </c>
      <c r="N30" s="56">
        <v>1474476.69</v>
      </c>
    </row>
    <row r="31" spans="1:14" ht="15.75" customHeight="1" x14ac:dyDescent="0.25">
      <c r="A31" s="35">
        <v>45108</v>
      </c>
      <c r="B31" s="52">
        <v>0.186</v>
      </c>
      <c r="C31" s="54">
        <v>122520979.09</v>
      </c>
      <c r="D31" s="55">
        <v>-685801.77</v>
      </c>
      <c r="E31" s="54">
        <v>15697787.58</v>
      </c>
      <c r="F31" s="54">
        <v>2010892.52</v>
      </c>
      <c r="G31" s="37">
        <f t="shared" si="6"/>
        <v>0.12812326261667323</v>
      </c>
      <c r="H31" s="53"/>
      <c r="I31" s="56">
        <v>2794933.46</v>
      </c>
      <c r="J31" s="56">
        <v>634631.59</v>
      </c>
      <c r="K31" s="56">
        <v>445162.22</v>
      </c>
      <c r="L31" s="56">
        <v>665206.82999999996</v>
      </c>
      <c r="M31" s="56">
        <v>9726198.5600000005</v>
      </c>
      <c r="N31" s="56">
        <v>1504937.79</v>
      </c>
    </row>
    <row r="32" spans="1:14" ht="18" x14ac:dyDescent="0.25">
      <c r="A32" s="21"/>
      <c r="B32" s="21"/>
      <c r="F32" s="26"/>
    </row>
    <row r="33" spans="1:16" ht="15.75" x14ac:dyDescent="0.25">
      <c r="A33" s="44" t="s">
        <v>16</v>
      </c>
      <c r="B33" s="50"/>
      <c r="C33" s="47">
        <f>C15</f>
        <v>2532550456</v>
      </c>
      <c r="D33" s="47">
        <f>D15</f>
        <v>-27813835</v>
      </c>
      <c r="E33" s="47">
        <f>E15</f>
        <v>304001372</v>
      </c>
      <c r="F33" s="47">
        <f>F15</f>
        <v>46727898</v>
      </c>
      <c r="G33" s="37">
        <f t="shared" si="6"/>
        <v>0.12003763687304796</v>
      </c>
      <c r="H33" s="50"/>
      <c r="I33" s="47">
        <f t="shared" ref="I33:N33" si="7">I15</f>
        <v>8313484</v>
      </c>
      <c r="J33" s="47">
        <f t="shared" si="7"/>
        <v>26006390</v>
      </c>
      <c r="K33" s="47">
        <f t="shared" si="7"/>
        <v>19764802</v>
      </c>
      <c r="L33" s="47">
        <f t="shared" si="7"/>
        <v>4001702</v>
      </c>
      <c r="M33" s="47">
        <f t="shared" si="7"/>
        <v>200267760</v>
      </c>
      <c r="N33" s="47">
        <f t="shared" si="7"/>
        <v>45619680</v>
      </c>
    </row>
    <row r="34" spans="1:16" ht="15.75" x14ac:dyDescent="0.25">
      <c r="A34" s="45" t="s">
        <v>17</v>
      </c>
      <c r="B34" s="50">
        <f>(C34-C35)/C35</f>
        <v>0.37219121044527975</v>
      </c>
      <c r="C34" s="48">
        <f>SUM(C20:C31)</f>
        <v>3041935499.7299995</v>
      </c>
      <c r="D34" s="48">
        <f t="shared" ref="D34:F34" si="8">SUM(D20:D31)</f>
        <v>-38758540.659999996</v>
      </c>
      <c r="E34" s="48">
        <f t="shared" si="8"/>
        <v>363806497.22999996</v>
      </c>
      <c r="F34" s="48">
        <f t="shared" si="8"/>
        <v>53733085.530000009</v>
      </c>
      <c r="G34" s="37">
        <f t="shared" si="6"/>
        <v>0.11959704512547725</v>
      </c>
      <c r="H34" s="50">
        <f t="shared" ref="H34:H35" si="9">(E34-E35)/E35</f>
        <v>0.75898985129814667</v>
      </c>
      <c r="I34" s="49">
        <v>19603124</v>
      </c>
      <c r="J34" s="49">
        <v>37237887</v>
      </c>
      <c r="K34" s="49">
        <v>30139776</v>
      </c>
      <c r="L34" s="49">
        <v>5825301</v>
      </c>
      <c r="M34" s="49">
        <v>251170102</v>
      </c>
      <c r="N34" s="49">
        <v>22286585</v>
      </c>
    </row>
    <row r="35" spans="1:16" ht="15.75" customHeight="1" x14ac:dyDescent="0.25">
      <c r="A35" s="45" t="s">
        <v>18</v>
      </c>
      <c r="B35" s="50">
        <f>(C35-C36)/C36</f>
        <v>1.4641526849731885</v>
      </c>
      <c r="C35" s="48">
        <v>2216845201</v>
      </c>
      <c r="D35" s="48">
        <v>-19680424</v>
      </c>
      <c r="E35" s="48">
        <v>206826945</v>
      </c>
      <c r="F35" s="48">
        <v>35104619</v>
      </c>
      <c r="G35" s="37">
        <f t="shared" si="6"/>
        <v>9.3297874342647885E-2</v>
      </c>
      <c r="H35" s="50">
        <f t="shared" si="9"/>
        <v>1.8533259272408109</v>
      </c>
      <c r="I35" s="49">
        <v>-47590442</v>
      </c>
      <c r="J35" s="49">
        <v>30117502</v>
      </c>
      <c r="K35" s="49">
        <v>26219884</v>
      </c>
      <c r="L35" s="49">
        <v>4252726</v>
      </c>
      <c r="M35" s="49">
        <v>174426953</v>
      </c>
      <c r="N35" s="49">
        <v>19400312</v>
      </c>
    </row>
    <row r="36" spans="1:16" ht="15.75" x14ac:dyDescent="0.25">
      <c r="A36" s="45" t="s">
        <v>19</v>
      </c>
      <c r="B36" s="45"/>
      <c r="C36" s="48">
        <v>899637922</v>
      </c>
      <c r="D36" s="48">
        <v>-23614552</v>
      </c>
      <c r="E36" s="48">
        <v>72486267</v>
      </c>
      <c r="F36" s="48">
        <v>11652755</v>
      </c>
      <c r="G36" s="37">
        <f t="shared" si="6"/>
        <v>8.0572711784819576E-2</v>
      </c>
      <c r="H36" s="48"/>
      <c r="I36" s="48">
        <v>8211869.5199999996</v>
      </c>
      <c r="J36" s="48">
        <v>10458218</v>
      </c>
      <c r="K36" s="48">
        <v>8806009</v>
      </c>
      <c r="L36" s="48">
        <v>1377783</v>
      </c>
      <c r="M36" s="48">
        <v>48130750</v>
      </c>
      <c r="N36" s="48">
        <v>5504682</v>
      </c>
    </row>
    <row r="37" spans="1:16" ht="15.75" x14ac:dyDescent="0.25">
      <c r="A37" s="45" t="s">
        <v>20</v>
      </c>
      <c r="B37" s="45"/>
      <c r="C37" s="48">
        <f>SUM(C33:C36)</f>
        <v>8690969078.7299995</v>
      </c>
      <c r="D37" s="48">
        <f t="shared" ref="D37:N37" si="10">SUM(D33:D36)</f>
        <v>-109867351.66</v>
      </c>
      <c r="E37" s="48">
        <f t="shared" si="10"/>
        <v>947121081.23000002</v>
      </c>
      <c r="F37" s="48">
        <f t="shared" si="10"/>
        <v>147218357.53</v>
      </c>
      <c r="G37" s="37">
        <f t="shared" si="6"/>
        <v>0.10897761488393209</v>
      </c>
      <c r="H37" s="48"/>
      <c r="I37" s="48">
        <f t="shared" si="10"/>
        <v>-11461964.48</v>
      </c>
      <c r="J37" s="48">
        <f t="shared" si="10"/>
        <v>103819997</v>
      </c>
      <c r="K37" s="48">
        <f t="shared" si="10"/>
        <v>84930471</v>
      </c>
      <c r="L37" s="48">
        <f t="shared" si="10"/>
        <v>15457512</v>
      </c>
      <c r="M37" s="48">
        <f t="shared" si="10"/>
        <v>673995565</v>
      </c>
      <c r="N37" s="48">
        <f t="shared" si="10"/>
        <v>92811259</v>
      </c>
    </row>
    <row r="38" spans="1:16" ht="15.75" x14ac:dyDescent="0.25">
      <c r="A38" s="45"/>
      <c r="B38" s="45"/>
      <c r="C38" s="45"/>
      <c r="D38" s="25"/>
      <c r="E38" s="25"/>
      <c r="F38" s="23"/>
      <c r="G38" s="21"/>
      <c r="H38" s="21"/>
      <c r="I38" s="21"/>
      <c r="J38" s="21"/>
      <c r="K38" s="21"/>
      <c r="L38" s="21"/>
      <c r="M38" s="21"/>
      <c r="N38" s="22"/>
    </row>
    <row r="39" spans="1:16" ht="15.75" x14ac:dyDescent="0.25">
      <c r="A39" s="45"/>
      <c r="B39" s="45"/>
      <c r="C39" s="45"/>
      <c r="D39" s="25"/>
      <c r="E39" s="25"/>
      <c r="F39" s="23"/>
      <c r="G39" s="21"/>
      <c r="H39" s="21"/>
      <c r="I39" s="21"/>
      <c r="J39" s="21"/>
      <c r="K39" s="21"/>
      <c r="L39" s="21"/>
      <c r="M39" s="21"/>
      <c r="N39" s="21"/>
    </row>
    <row r="40" spans="1:16" ht="15.75" x14ac:dyDescent="0.25">
      <c r="A40" s="58" t="s">
        <v>21</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69" t="s">
        <v>22</v>
      </c>
      <c r="B43" s="69"/>
      <c r="C43" s="69"/>
      <c r="D43" s="69"/>
      <c r="E43" s="69"/>
      <c r="F43" s="69"/>
      <c r="G43" s="69"/>
      <c r="H43" s="21"/>
      <c r="I43" s="69" t="s">
        <v>23</v>
      </c>
      <c r="J43" s="69"/>
      <c r="K43" s="69"/>
      <c r="L43" s="69"/>
      <c r="M43" s="69"/>
      <c r="N43" s="69"/>
    </row>
    <row r="44" spans="1:16" x14ac:dyDescent="0.25">
      <c r="A44" s="69"/>
      <c r="B44" s="69"/>
      <c r="C44" s="69"/>
      <c r="D44" s="69"/>
      <c r="E44" s="69"/>
      <c r="F44" s="69"/>
      <c r="G44" s="69"/>
      <c r="H44" s="21"/>
      <c r="I44" s="69"/>
      <c r="J44" s="69"/>
      <c r="K44" s="69"/>
      <c r="L44" s="69"/>
      <c r="M44" s="69"/>
      <c r="N44" s="69"/>
    </row>
    <row r="45" spans="1:16" x14ac:dyDescent="0.25">
      <c r="A45" s="20"/>
      <c r="B45" s="20"/>
      <c r="C45" s="20"/>
      <c r="D45" s="20"/>
      <c r="E45" s="20"/>
      <c r="F45" s="20"/>
      <c r="G45" s="20"/>
      <c r="I45" s="69"/>
      <c r="J45" s="69"/>
      <c r="K45" s="69"/>
      <c r="L45" s="69"/>
      <c r="M45" s="69"/>
      <c r="N45" s="69"/>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1</v>
      </c>
      <c r="C48" s="15" t="s">
        <v>2</v>
      </c>
      <c r="D48" s="13" t="s">
        <v>3</v>
      </c>
      <c r="E48" s="15" t="s">
        <v>4</v>
      </c>
      <c r="F48" s="15" t="s">
        <v>24</v>
      </c>
      <c r="G48" s="13" t="s">
        <v>6</v>
      </c>
      <c r="H48" s="17" t="s">
        <v>7</v>
      </c>
      <c r="I48" s="13" t="s">
        <v>8</v>
      </c>
      <c r="J48" s="13" t="s">
        <v>9</v>
      </c>
      <c r="K48" s="13" t="s">
        <v>10</v>
      </c>
      <c r="L48" s="13" t="s">
        <v>11</v>
      </c>
      <c r="M48" s="13" t="s">
        <v>12</v>
      </c>
      <c r="N48" s="13" t="s">
        <v>13</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25</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A43:G44"/>
    <mergeCell ref="I43:N45"/>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2025-03-14T12:20:16Z</dcterms:modified>
  <cp:category/>
  <cp:contentStatus/>
</cp:coreProperties>
</file>