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E47" i="1"/>
  <c r="F47" i="1" s="1"/>
  <c r="G47" i="1" s="1"/>
  <c r="F46" i="1"/>
  <c r="E46" i="1"/>
  <c r="E50" i="1" s="1"/>
  <c r="F32" i="1"/>
  <c r="C32" i="1"/>
  <c r="G31" i="1"/>
  <c r="H31" i="1" s="1"/>
  <c r="D31" i="1"/>
  <c r="E31" i="1" s="1"/>
  <c r="B31" i="1"/>
  <c r="B30" i="1"/>
  <c r="D30" i="1" s="1"/>
  <c r="E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H28" i="1" l="1"/>
  <c r="F50" i="1"/>
  <c r="B32" i="1"/>
  <c r="G9" i="1"/>
  <c r="D28" i="1"/>
  <c r="G30" i="1"/>
  <c r="H30" i="1" s="1"/>
  <c r="G46" i="1"/>
  <c r="G50" i="1" s="1"/>
  <c r="C10" i="1"/>
  <c r="C11" i="1"/>
  <c r="G13" i="1" l="1"/>
  <c r="H9" i="1"/>
  <c r="H13" i="1" s="1"/>
  <c r="D32" i="1"/>
  <c r="E32" i="1" s="1"/>
  <c r="E28" i="1"/>
  <c r="G32" i="1"/>
  <c r="H32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<sst xmlns="http://schemas.openxmlformats.org/spreadsheetml/2006/main" count="60" uniqueCount="41">
  <si>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</si>
  <si>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</si>
  <si>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</si>
  <si>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</si>
  <si>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</si>
  <si>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</si>
  <si>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</si>
  <si>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</si>
  <si>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</si>
  <si>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</si>
  <si>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</si>
  <si>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</si>
  <si>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</si>
  <si>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</si>
  <si>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</si>
  <si>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</si>
  <si>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</si>
  <si>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</si>
  <si>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</si>
  <si>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</si>
  <si>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</si>
  <si>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</si>
  <si>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</si>
  <si>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</si>
  <si>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</si>
  <si>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</si>
  <si>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</si>
  <si>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</si>
  <si>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</si>
  <si>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</si>
  <si>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</si>
  <si>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</si>
  <si>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</si>
  <si>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</si>
  <si>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OCTOBER 31,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</si>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</sst>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-10%20October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21" sqref="F21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31</v>
      </c>
      <c r="D9" s="26">
        <v>141160</v>
      </c>
      <c r="E9" s="27">
        <v>13708726.92</v>
      </c>
      <c r="F9" s="28">
        <f>E9*0.18</f>
        <v>2467570.8456000001</v>
      </c>
      <c r="G9" s="28">
        <f>E9-F9</f>
        <v>11241156.0744</v>
      </c>
      <c r="H9" s="29">
        <f>G9*0.185</f>
        <v>2079613.8737640001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31</v>
      </c>
      <c r="D10" s="34">
        <v>75158</v>
      </c>
      <c r="E10" s="35">
        <v>4627029.49</v>
      </c>
      <c r="F10" s="36">
        <f>E10*0.18</f>
        <v>832865.30819999997</v>
      </c>
      <c r="G10" s="36">
        <f>E10-F10</f>
        <v>3794164.1818000004</v>
      </c>
      <c r="H10" s="37">
        <f>G10*0.185</f>
        <v>701920.37363300007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31</v>
      </c>
      <c r="D11" s="34">
        <v>106384</v>
      </c>
      <c r="E11" s="35">
        <v>7062480.4299999997</v>
      </c>
      <c r="F11" s="36">
        <f>E11*0.18</f>
        <v>1271246.4774</v>
      </c>
      <c r="G11" s="36">
        <f>E11-F11</f>
        <v>5791233.9525999995</v>
      </c>
      <c r="H11" s="37">
        <f>G11*0.185</f>
        <v>1071378.2812309999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31</v>
      </c>
      <c r="D12" s="41">
        <v>61501</v>
      </c>
      <c r="E12" s="42">
        <v>3717055.47</v>
      </c>
      <c r="F12" s="43">
        <f>E12*0.18</f>
        <v>669069.98459999997</v>
      </c>
      <c r="G12" s="43">
        <f>E12-F12</f>
        <v>3047985.4854000001</v>
      </c>
      <c r="H12" s="44">
        <f>G12*0.185</f>
        <v>563877.31479900004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384203</v>
      </c>
      <c r="E13" s="43">
        <f>SUM(E9:E12)</f>
        <v>29115292.309999999</v>
      </c>
      <c r="F13" s="43">
        <f>SUM(F9:F12)</f>
        <v>5240752.6157999998</v>
      </c>
      <c r="G13" s="43">
        <f>SUM(G9:G12)</f>
        <v>23874539.694199998</v>
      </c>
      <c r="H13" s="44">
        <f>SUM(H9:H12)</f>
        <v>4416789.8434270006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41548</v>
      </c>
      <c r="C27" s="67">
        <v>41518</v>
      </c>
      <c r="D27" s="68" t="s">
        <v>30</v>
      </c>
      <c r="E27" s="69" t="s">
        <v>31</v>
      </c>
      <c r="F27" s="70">
        <v>41183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13708726.92</v>
      </c>
      <c r="C28" s="27">
        <v>14432178.050000001</v>
      </c>
      <c r="D28" s="73">
        <f>B28-C28</f>
        <v>-723451.13000000082</v>
      </c>
      <c r="E28" s="74">
        <f>D28/C28</f>
        <v>-5.0127647226469799E-2</v>
      </c>
      <c r="F28" s="75">
        <v>13971000.02</v>
      </c>
      <c r="G28" s="76">
        <f>B28-F28</f>
        <v>-262273.09999999963</v>
      </c>
      <c r="H28" s="74">
        <f>G28/F28</f>
        <v>-1.8772679094162626E-2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4627029.49</v>
      </c>
      <c r="C29" s="35">
        <v>5076183.88</v>
      </c>
      <c r="D29" s="79">
        <f>B29-C29</f>
        <v>-449154.38999999966</v>
      </c>
      <c r="E29" s="80">
        <f>D29/C29</f>
        <v>-8.848268711652732E-2</v>
      </c>
      <c r="F29" s="50">
        <v>5388916.9699999997</v>
      </c>
      <c r="G29" s="81">
        <f>B29-F29</f>
        <v>-761887.47999999952</v>
      </c>
      <c r="H29" s="80">
        <f>G29/F29</f>
        <v>-0.14138044513237316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7062480.4299999997</v>
      </c>
      <c r="C30" s="35">
        <v>7101395.2000000002</v>
      </c>
      <c r="D30" s="79">
        <f>B30-C30</f>
        <v>-38914.770000000484</v>
      </c>
      <c r="E30" s="80">
        <f>D30/C30</f>
        <v>-5.4798766867671976E-3</v>
      </c>
      <c r="F30" s="50">
        <v>7055424.3700000001</v>
      </c>
      <c r="G30" s="81">
        <f>B30-F30</f>
        <v>7056.0599999995902</v>
      </c>
      <c r="H30" s="80">
        <f>G30/F30</f>
        <v>1.0000900909663624E-3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3717055.47</v>
      </c>
      <c r="C31" s="42">
        <v>3492937.88</v>
      </c>
      <c r="D31" s="84">
        <f>B31-C31</f>
        <v>224117.59000000032</v>
      </c>
      <c r="E31" s="85">
        <f>D31/C31</f>
        <v>6.4163062069686833E-2</v>
      </c>
      <c r="F31" s="86">
        <v>3946910.17</v>
      </c>
      <c r="G31" s="87">
        <f>B31-F31</f>
        <v>-229854.69999999972</v>
      </c>
      <c r="H31" s="85">
        <f>G31/F31</f>
        <v>-5.8236618037851046E-2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29115292.309999999</v>
      </c>
      <c r="C32" s="89">
        <f>SUM(C28:C31)</f>
        <v>30102695.009999998</v>
      </c>
      <c r="D32" s="90">
        <f>SUM(D28:D31)</f>
        <v>-987402.70000000065</v>
      </c>
      <c r="E32" s="85">
        <f>D32/C32</f>
        <v>-3.2801139554846814E-2</v>
      </c>
      <c r="F32" s="91">
        <f>SUM(F28:F31)</f>
        <v>30362251.530000001</v>
      </c>
      <c r="G32" s="90">
        <f>SUM(G28:G31)</f>
        <v>-1246959.2199999993</v>
      </c>
      <c r="H32" s="85">
        <f>G32/F32</f>
        <v>-4.1069392326452389E-2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645473</v>
      </c>
      <c r="D46" s="99">
        <v>61264561.210000001</v>
      </c>
      <c r="E46" s="99">
        <f>D46*0.18</f>
        <v>11027621.0178</v>
      </c>
      <c r="F46" s="99">
        <f>D46-E46</f>
        <v>50236940.192200005</v>
      </c>
      <c r="G46" s="99">
        <f>0.185*F46</f>
        <v>9293833.9355570003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399248</v>
      </c>
      <c r="D47" s="101">
        <v>20774716.91</v>
      </c>
      <c r="E47" s="101">
        <f>D47*0.18</f>
        <v>3739449.0438000001</v>
      </c>
      <c r="F47" s="101">
        <f>D47-E47</f>
        <v>17035267.8662</v>
      </c>
      <c r="G47" s="101">
        <f>0.185*F47</f>
        <v>3151524.555247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463522</v>
      </c>
      <c r="D48" s="101">
        <v>29714241.77</v>
      </c>
      <c r="E48" s="101">
        <f>D48*0.18</f>
        <v>5348563.5186000001</v>
      </c>
      <c r="F48" s="101">
        <f>D48-E48</f>
        <v>24365678.251400001</v>
      </c>
      <c r="G48" s="101">
        <f>0.185*F48</f>
        <v>4507650.4765090002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245160</v>
      </c>
      <c r="D49" s="103">
        <v>14653224.449999999</v>
      </c>
      <c r="E49" s="103">
        <f>D49*0.18</f>
        <v>2637580.4009999996</v>
      </c>
      <c r="F49" s="103">
        <f>D49-E49</f>
        <v>12015644.048999999</v>
      </c>
      <c r="G49" s="103">
        <f>0.185*F49</f>
        <v>2222894.1490649995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1753403</v>
      </c>
      <c r="D50" s="103">
        <f>SUM(D46:D49)</f>
        <v>126406744.34</v>
      </c>
      <c r="E50" s="103">
        <f>SUM(E46:E49)</f>
        <v>22753213.981200002</v>
      </c>
      <c r="F50" s="103">
        <f>SUM(F46:F49)</f>
        <v>103653530.35879999</v>
      </c>
      <c r="G50" s="103">
        <f>SUM(G46:G49)</f>
        <v>19175903.116377998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2013-11-18T19:48:02Z</dcterms:created>
  <dcterms:modified xsi:type="dcterms:W3CDTF">2013-11-18T19:48:20Z</dcterms:modified>
</cp:coreProperties>
</file>